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MyDocs\PSEA Files\Election 2022\PSEA Model of Mastriano Cuts\Final - for Web Posting\"/>
    </mc:Choice>
  </mc:AlternateContent>
  <xr:revisionPtr revIDLastSave="0" documentId="13_ncr:1_{D4E75D89-F971-48A2-992E-8A68550A536B}" xr6:coauthVersionLast="47" xr6:coauthVersionMax="47" xr10:uidLastSave="{00000000-0000-0000-0000-000000000000}"/>
  <bookViews>
    <workbookView xWindow="-110" yWindow="-110" windowWidth="19420" windowHeight="10420" xr2:uid="{00000000-000D-0000-FFFF-FFFF00000000}"/>
  </bookViews>
  <sheets>
    <sheet name="ByCounty" sheetId="4" r:id="rId1"/>
    <sheet name="All_LEA" sheetId="3" r:id="rId2"/>
    <sheet name="Source" sheetId="8" r:id="rId3"/>
    <sheet name="CountyMatrix" sheetId="1" state="hidden" r:id="rId4"/>
    <sheet name="key" sheetId="6" state="hidden" r:id="rId5"/>
    <sheet name="All_LocalEducationAgencies" sheetId="5" state="hidden" r:id="rId6"/>
    <sheet name="VersionHistory" sheetId="7" state="hidden" r:id="rId7"/>
  </sheets>
  <externalReferences>
    <externalReference r:id="rId8"/>
  </externalReferences>
  <definedNames>
    <definedName name="_xlnm._FilterDatabase" localSheetId="1" hidden="1">All_LEA!$A$3:$P$771</definedName>
    <definedName name="_xlnm.Print_Area" localSheetId="1">All_LEA!$B$2:$P$771</definedName>
    <definedName name="_xlnm.Print_Area" localSheetId="0">ByCounty!$AB$11:$AO$101</definedName>
    <definedName name="_xlnm.Print_Titles" localSheetId="1">All_LEA!$A:$B,All_LEA!$2:$3</definedName>
    <definedName name="_xlnm.Print_Titles" localSheetId="0">ByCounty!$AB:$AC,ByCounty!$11:$12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 i="4" l="1"/>
  <c r="O4" i="3"/>
  <c r="P4" i="3" s="1"/>
  <c r="L4" i="3"/>
  <c r="G4" i="3"/>
  <c r="H4" i="3" s="1"/>
  <c r="AO13" i="4"/>
  <c r="AN13" i="4"/>
  <c r="AK13" i="4"/>
  <c r="AF13" i="4"/>
  <c r="AG13" i="4" s="1"/>
  <c r="Y7" i="4"/>
  <c r="T7" i="4" s="1"/>
  <c r="T8" i="4" s="1"/>
  <c r="AB102" i="4" s="1"/>
  <c r="AO2" i="4"/>
  <c r="AN2" i="4"/>
  <c r="AM2" i="4"/>
  <c r="AL2" i="4"/>
  <c r="AK2" i="4"/>
  <c r="AJ2" i="4"/>
  <c r="AI2" i="4"/>
  <c r="AH2" i="4"/>
  <c r="AG2" i="4"/>
  <c r="AF2" i="4"/>
  <c r="AE2" i="4"/>
  <c r="AD2" i="4"/>
  <c r="AC2" i="4"/>
  <c r="AB2" i="4"/>
  <c r="X7" i="4" l="1"/>
  <c r="U16" i="4" s="1"/>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14" i="4"/>
  <c r="T15" i="4"/>
  <c r="T16" i="4"/>
  <c r="T17" i="4"/>
  <c r="T18" i="4"/>
  <c r="T19" i="4"/>
  <c r="T20" i="4"/>
  <c r="T21" i="4"/>
  <c r="T22" i="4"/>
  <c r="U95" i="4"/>
  <c r="U87" i="4"/>
  <c r="U31" i="4"/>
  <c r="U28" i="4"/>
  <c r="U55" i="4" l="1"/>
  <c r="U63" i="4"/>
  <c r="U71" i="4"/>
  <c r="U39" i="4"/>
  <c r="U47" i="4"/>
  <c r="U23" i="4"/>
  <c r="U79" i="4"/>
  <c r="U32" i="4"/>
  <c r="U56" i="4"/>
  <c r="U21" i="4"/>
  <c r="U25" i="4"/>
  <c r="U33" i="4"/>
  <c r="U41" i="4"/>
  <c r="U49" i="4"/>
  <c r="U57" i="4"/>
  <c r="U65" i="4"/>
  <c r="U73" i="4"/>
  <c r="U81" i="4"/>
  <c r="U89" i="4"/>
  <c r="U97" i="4"/>
  <c r="U22" i="4"/>
  <c r="U40" i="4"/>
  <c r="U72" i="4"/>
  <c r="U20" i="4"/>
  <c r="U26" i="4"/>
  <c r="U34" i="4"/>
  <c r="U42" i="4"/>
  <c r="U50" i="4"/>
  <c r="U58" i="4"/>
  <c r="U66" i="4"/>
  <c r="U74" i="4"/>
  <c r="U82" i="4"/>
  <c r="U90" i="4"/>
  <c r="U98" i="4"/>
  <c r="U24" i="4"/>
  <c r="U48" i="4"/>
  <c r="U64" i="4"/>
  <c r="U80" i="4"/>
  <c r="U88" i="4"/>
  <c r="U96" i="4"/>
  <c r="U19" i="4"/>
  <c r="U27" i="4"/>
  <c r="U35" i="4"/>
  <c r="U43" i="4"/>
  <c r="U51" i="4"/>
  <c r="U59" i="4"/>
  <c r="U67" i="4"/>
  <c r="U75" i="4"/>
  <c r="U83" i="4"/>
  <c r="U91" i="4"/>
  <c r="U99" i="4"/>
  <c r="U44" i="4"/>
  <c r="U17" i="4"/>
  <c r="U29" i="4"/>
  <c r="U37" i="4"/>
  <c r="U45" i="4"/>
  <c r="U53" i="4"/>
  <c r="U61" i="4"/>
  <c r="U69" i="4"/>
  <c r="U77" i="4"/>
  <c r="U85" i="4"/>
  <c r="U93" i="4"/>
  <c r="U101" i="4"/>
  <c r="U18" i="4"/>
  <c r="U36" i="4"/>
  <c r="U52" i="4"/>
  <c r="U60" i="4"/>
  <c r="U68" i="4"/>
  <c r="U76" i="4"/>
  <c r="U84" i="4"/>
  <c r="U92" i="4"/>
  <c r="U100" i="4"/>
  <c r="U15" i="4"/>
  <c r="U30" i="4"/>
  <c r="U38" i="4"/>
  <c r="U46" i="4"/>
  <c r="U54" i="4"/>
  <c r="U62" i="4"/>
  <c r="U70" i="4"/>
  <c r="U78" i="4"/>
  <c r="U86" i="4"/>
  <c r="U94" i="4"/>
  <c r="U14" i="4"/>
  <c r="AL22" i="4"/>
  <c r="AD22" i="4"/>
  <c r="AK22" i="4"/>
  <c r="AJ22" i="4"/>
  <c r="AB22" i="4"/>
  <c r="AI22" i="4"/>
  <c r="AH22" i="4"/>
  <c r="AO22" i="4"/>
  <c r="AG22" i="4"/>
  <c r="AN22" i="4"/>
  <c r="AF22" i="4"/>
  <c r="AM22" i="4"/>
  <c r="AE22" i="4"/>
  <c r="AC22" i="4"/>
  <c r="AM54" i="4"/>
  <c r="AE54" i="4"/>
  <c r="AL54" i="4"/>
  <c r="AD54" i="4"/>
  <c r="AK54" i="4"/>
  <c r="AC54" i="4"/>
  <c r="AJ54" i="4"/>
  <c r="AB54" i="4"/>
  <c r="AI54" i="4"/>
  <c r="AH54" i="4"/>
  <c r="AO54" i="4"/>
  <c r="AG54" i="4"/>
  <c r="AF54" i="4"/>
  <c r="AN54" i="4"/>
  <c r="AM78" i="4"/>
  <c r="AE78" i="4"/>
  <c r="AL78" i="4"/>
  <c r="AD78" i="4"/>
  <c r="AK78" i="4"/>
  <c r="AC78" i="4"/>
  <c r="AJ78" i="4"/>
  <c r="AB78" i="4"/>
  <c r="AI78" i="4"/>
  <c r="AH78" i="4"/>
  <c r="AO78" i="4"/>
  <c r="AG78" i="4"/>
  <c r="AN78" i="4"/>
  <c r="AF78" i="4"/>
  <c r="AM86" i="4"/>
  <c r="AE86" i="4"/>
  <c r="AL86" i="4"/>
  <c r="AD86" i="4"/>
  <c r="AK86" i="4"/>
  <c r="AC86" i="4"/>
  <c r="AJ86" i="4"/>
  <c r="AB86" i="4"/>
  <c r="AI86" i="4"/>
  <c r="AH86" i="4"/>
  <c r="AO86" i="4"/>
  <c r="AG86" i="4"/>
  <c r="AN86" i="4"/>
  <c r="AF86" i="4"/>
  <c r="AM94" i="4"/>
  <c r="AE94" i="4"/>
  <c r="AL94" i="4"/>
  <c r="AD94" i="4"/>
  <c r="AK94" i="4"/>
  <c r="AC94" i="4"/>
  <c r="AJ94" i="4"/>
  <c r="AB94" i="4"/>
  <c r="AI94" i="4"/>
  <c r="AH94" i="4"/>
  <c r="AO94" i="4"/>
  <c r="AG94" i="4"/>
  <c r="AN94" i="4"/>
  <c r="AF94" i="4"/>
  <c r="AL21" i="4"/>
  <c r="AD21" i="4"/>
  <c r="AC21" i="4"/>
  <c r="AJ21" i="4"/>
  <c r="AB21" i="4"/>
  <c r="AI21" i="4"/>
  <c r="AG21" i="4"/>
  <c r="AH21" i="4"/>
  <c r="AO21" i="4"/>
  <c r="AK21" i="4"/>
  <c r="AN21" i="4"/>
  <c r="AF21" i="4"/>
  <c r="AM21" i="4"/>
  <c r="AE21" i="4"/>
  <c r="AI23" i="4"/>
  <c r="AH23" i="4"/>
  <c r="AO23" i="4"/>
  <c r="AG23" i="4"/>
  <c r="AF23" i="4"/>
  <c r="AD23" i="4"/>
  <c r="AC23" i="4"/>
  <c r="AN23" i="4"/>
  <c r="AM23" i="4"/>
  <c r="AB23" i="4"/>
  <c r="AL23" i="4"/>
  <c r="AE23" i="4"/>
  <c r="AK23" i="4"/>
  <c r="AJ23" i="4"/>
  <c r="AL31" i="4"/>
  <c r="AD31" i="4"/>
  <c r="AK31" i="4"/>
  <c r="AC31" i="4"/>
  <c r="AJ31" i="4"/>
  <c r="AB31" i="4"/>
  <c r="AI31" i="4"/>
  <c r="AH31" i="4"/>
  <c r="AO31" i="4"/>
  <c r="AG31" i="4"/>
  <c r="AM31" i="4"/>
  <c r="AE31" i="4"/>
  <c r="AN31" i="4"/>
  <c r="AF31" i="4"/>
  <c r="AM39" i="4"/>
  <c r="AE39" i="4"/>
  <c r="AL39" i="4"/>
  <c r="AD39" i="4"/>
  <c r="AK39" i="4"/>
  <c r="AC39" i="4"/>
  <c r="AJ39" i="4"/>
  <c r="AB39" i="4"/>
  <c r="AI39" i="4"/>
  <c r="AH39" i="4"/>
  <c r="AO39" i="4"/>
  <c r="AG39" i="4"/>
  <c r="AN39" i="4"/>
  <c r="AF39" i="4"/>
  <c r="AM47" i="4"/>
  <c r="AE47" i="4"/>
  <c r="AL47" i="4"/>
  <c r="AD47" i="4"/>
  <c r="AK47" i="4"/>
  <c r="AC47" i="4"/>
  <c r="AJ47" i="4"/>
  <c r="AB47" i="4"/>
  <c r="AI47" i="4"/>
  <c r="AH47" i="4"/>
  <c r="AO47" i="4"/>
  <c r="AG47" i="4"/>
  <c r="AN47" i="4"/>
  <c r="AF47" i="4"/>
  <c r="AM55" i="4"/>
  <c r="AE55" i="4"/>
  <c r="AL55" i="4"/>
  <c r="AD55" i="4"/>
  <c r="AK55" i="4"/>
  <c r="AC55" i="4"/>
  <c r="AJ55" i="4"/>
  <c r="AB55" i="4"/>
  <c r="AI55" i="4"/>
  <c r="AH55" i="4"/>
  <c r="AO55" i="4"/>
  <c r="AG55" i="4"/>
  <c r="AN55" i="4"/>
  <c r="AF55" i="4"/>
  <c r="AM63" i="4"/>
  <c r="AE63" i="4"/>
  <c r="AL63" i="4"/>
  <c r="AD63" i="4"/>
  <c r="AK63" i="4"/>
  <c r="AC63" i="4"/>
  <c r="AJ63" i="4"/>
  <c r="AB63" i="4"/>
  <c r="AI63" i="4"/>
  <c r="AH63" i="4"/>
  <c r="AO63" i="4"/>
  <c r="AG63" i="4"/>
  <c r="AF63" i="4"/>
  <c r="AN63" i="4"/>
  <c r="AM71" i="4"/>
  <c r="AE71" i="4"/>
  <c r="AL71" i="4"/>
  <c r="AD71" i="4"/>
  <c r="AK71" i="4"/>
  <c r="AC71" i="4"/>
  <c r="AJ71" i="4"/>
  <c r="AB71" i="4"/>
  <c r="AI71" i="4"/>
  <c r="AH71" i="4"/>
  <c r="AO71" i="4"/>
  <c r="AG71" i="4"/>
  <c r="AF71" i="4"/>
  <c r="AN71" i="4"/>
  <c r="AM79" i="4"/>
  <c r="AE79" i="4"/>
  <c r="AL79" i="4"/>
  <c r="AD79" i="4"/>
  <c r="AK79" i="4"/>
  <c r="AC79" i="4"/>
  <c r="AJ79" i="4"/>
  <c r="AB79" i="4"/>
  <c r="AI79" i="4"/>
  <c r="AH79" i="4"/>
  <c r="AO79" i="4"/>
  <c r="AG79" i="4"/>
  <c r="AF79" i="4"/>
  <c r="AN79" i="4"/>
  <c r="AM87" i="4"/>
  <c r="AE87" i="4"/>
  <c r="AL87" i="4"/>
  <c r="AD87" i="4"/>
  <c r="AK87" i="4"/>
  <c r="AC87" i="4"/>
  <c r="AJ87" i="4"/>
  <c r="AB87" i="4"/>
  <c r="AI87" i="4"/>
  <c r="AH87" i="4"/>
  <c r="AO87" i="4"/>
  <c r="AG87" i="4"/>
  <c r="AF87" i="4"/>
  <c r="AN87" i="4"/>
  <c r="AM95" i="4"/>
  <c r="AE95" i="4"/>
  <c r="AL95" i="4"/>
  <c r="AD95" i="4"/>
  <c r="AK95" i="4"/>
  <c r="AC95" i="4"/>
  <c r="AJ95" i="4"/>
  <c r="AB95" i="4"/>
  <c r="AI95" i="4"/>
  <c r="AH95" i="4"/>
  <c r="AO95" i="4"/>
  <c r="AG95" i="4"/>
  <c r="AF95" i="4"/>
  <c r="AN95" i="4"/>
  <c r="AM38" i="4"/>
  <c r="AE38" i="4"/>
  <c r="AL38" i="4"/>
  <c r="AD38" i="4"/>
  <c r="AK38" i="4"/>
  <c r="AC38" i="4"/>
  <c r="AJ38" i="4"/>
  <c r="AB38" i="4"/>
  <c r="AI38" i="4"/>
  <c r="AH38" i="4"/>
  <c r="AO38" i="4"/>
  <c r="AG38" i="4"/>
  <c r="AF38" i="4"/>
  <c r="AN38" i="4"/>
  <c r="AM70" i="4"/>
  <c r="AE70" i="4"/>
  <c r="AL70" i="4"/>
  <c r="AD70" i="4"/>
  <c r="AK70" i="4"/>
  <c r="AC70" i="4"/>
  <c r="AJ70" i="4"/>
  <c r="AB70" i="4"/>
  <c r="AI70" i="4"/>
  <c r="AH70" i="4"/>
  <c r="AO70" i="4"/>
  <c r="AG70" i="4"/>
  <c r="AN70" i="4"/>
  <c r="AF70" i="4"/>
  <c r="AL20" i="4"/>
  <c r="AD20" i="4"/>
  <c r="AJ20" i="4"/>
  <c r="AB20" i="4"/>
  <c r="AI20" i="4"/>
  <c r="AH20" i="4"/>
  <c r="AO20" i="4"/>
  <c r="AG20" i="4"/>
  <c r="AC20" i="4"/>
  <c r="AN20" i="4"/>
  <c r="AF20" i="4"/>
  <c r="AM20" i="4"/>
  <c r="AE20" i="4"/>
  <c r="AK20" i="4"/>
  <c r="AL32" i="4"/>
  <c r="AD32" i="4"/>
  <c r="AK32" i="4"/>
  <c r="AC32" i="4"/>
  <c r="AJ32" i="4"/>
  <c r="AB32" i="4"/>
  <c r="AI32" i="4"/>
  <c r="AH32" i="4"/>
  <c r="AO32" i="4"/>
  <c r="AG32" i="4"/>
  <c r="AN32" i="4"/>
  <c r="AM32" i="4"/>
  <c r="AF32" i="4"/>
  <c r="AE32" i="4"/>
  <c r="AM40" i="4"/>
  <c r="AE40" i="4"/>
  <c r="AL40" i="4"/>
  <c r="AD40" i="4"/>
  <c r="AK40" i="4"/>
  <c r="AC40" i="4"/>
  <c r="AJ40" i="4"/>
  <c r="AB40" i="4"/>
  <c r="AI40" i="4"/>
  <c r="AH40" i="4"/>
  <c r="AO40" i="4"/>
  <c r="AG40" i="4"/>
  <c r="AN40" i="4"/>
  <c r="AF40" i="4"/>
  <c r="AM48" i="4"/>
  <c r="AE48" i="4"/>
  <c r="AL48" i="4"/>
  <c r="AD48" i="4"/>
  <c r="AK48" i="4"/>
  <c r="AC48" i="4"/>
  <c r="AJ48" i="4"/>
  <c r="AB48" i="4"/>
  <c r="AI48" i="4"/>
  <c r="AH48" i="4"/>
  <c r="AO48" i="4"/>
  <c r="AG48" i="4"/>
  <c r="AN48" i="4"/>
  <c r="AF48" i="4"/>
  <c r="AM56" i="4"/>
  <c r="AE56" i="4"/>
  <c r="AL56" i="4"/>
  <c r="AD56" i="4"/>
  <c r="AK56" i="4"/>
  <c r="AC56" i="4"/>
  <c r="AJ56" i="4"/>
  <c r="AB56" i="4"/>
  <c r="AI56" i="4"/>
  <c r="AH56" i="4"/>
  <c r="AO56" i="4"/>
  <c r="AG56" i="4"/>
  <c r="AN56" i="4"/>
  <c r="AF56" i="4"/>
  <c r="AM64" i="4"/>
  <c r="AE64" i="4"/>
  <c r="AL64" i="4"/>
  <c r="AD64" i="4"/>
  <c r="AK64" i="4"/>
  <c r="AC64" i="4"/>
  <c r="AJ64" i="4"/>
  <c r="AB64" i="4"/>
  <c r="AI64" i="4"/>
  <c r="AH64" i="4"/>
  <c r="AO64" i="4"/>
  <c r="AG64" i="4"/>
  <c r="AN64" i="4"/>
  <c r="AF64" i="4"/>
  <c r="AM72" i="4"/>
  <c r="AE72" i="4"/>
  <c r="AL72" i="4"/>
  <c r="AD72" i="4"/>
  <c r="AK72" i="4"/>
  <c r="AC72" i="4"/>
  <c r="AJ72" i="4"/>
  <c r="AB72" i="4"/>
  <c r="AI72" i="4"/>
  <c r="AH72" i="4"/>
  <c r="AO72" i="4"/>
  <c r="AG72" i="4"/>
  <c r="AN72" i="4"/>
  <c r="AF72" i="4"/>
  <c r="AM80" i="4"/>
  <c r="AE80" i="4"/>
  <c r="AL80" i="4"/>
  <c r="AD80" i="4"/>
  <c r="AK80" i="4"/>
  <c r="AC80" i="4"/>
  <c r="AJ80" i="4"/>
  <c r="AB80" i="4"/>
  <c r="AI80" i="4"/>
  <c r="AH80" i="4"/>
  <c r="AO80" i="4"/>
  <c r="AG80" i="4"/>
  <c r="AN80" i="4"/>
  <c r="AF80" i="4"/>
  <c r="AM88" i="4"/>
  <c r="AE88" i="4"/>
  <c r="AL88" i="4"/>
  <c r="AD88" i="4"/>
  <c r="AK88" i="4"/>
  <c r="AC88" i="4"/>
  <c r="AJ88" i="4"/>
  <c r="AB88" i="4"/>
  <c r="AI88" i="4"/>
  <c r="AH88" i="4"/>
  <c r="AO88" i="4"/>
  <c r="AG88" i="4"/>
  <c r="AN88" i="4"/>
  <c r="AF88" i="4"/>
  <c r="AM96" i="4"/>
  <c r="AE96" i="4"/>
  <c r="AL96" i="4"/>
  <c r="AD96" i="4"/>
  <c r="AK96" i="4"/>
  <c r="AC96" i="4"/>
  <c r="AJ96" i="4"/>
  <c r="AB96" i="4"/>
  <c r="AI96" i="4"/>
  <c r="AH96" i="4"/>
  <c r="AO96" i="4"/>
  <c r="AG96" i="4"/>
  <c r="AN96" i="4"/>
  <c r="AF96" i="4"/>
  <c r="AM46" i="4"/>
  <c r="AE46" i="4"/>
  <c r="AL46" i="4"/>
  <c r="AD46" i="4"/>
  <c r="AK46" i="4"/>
  <c r="AC46" i="4"/>
  <c r="AJ46" i="4"/>
  <c r="AB46" i="4"/>
  <c r="AI46" i="4"/>
  <c r="AH46" i="4"/>
  <c r="AO46" i="4"/>
  <c r="AG46" i="4"/>
  <c r="AF46" i="4"/>
  <c r="AN46" i="4"/>
  <c r="AM62" i="4"/>
  <c r="AE62" i="4"/>
  <c r="AL62" i="4"/>
  <c r="AD62" i="4"/>
  <c r="AK62" i="4"/>
  <c r="AC62" i="4"/>
  <c r="AJ62" i="4"/>
  <c r="AB62" i="4"/>
  <c r="AI62" i="4"/>
  <c r="AH62" i="4"/>
  <c r="AO62" i="4"/>
  <c r="AG62" i="4"/>
  <c r="AN62" i="4"/>
  <c r="AF62" i="4"/>
  <c r="AI24" i="4"/>
  <c r="AH24" i="4"/>
  <c r="AO24" i="4"/>
  <c r="AG24" i="4"/>
  <c r="AD24" i="4"/>
  <c r="AM24" i="4"/>
  <c r="AB24" i="4"/>
  <c r="AL24" i="4"/>
  <c r="AN24" i="4"/>
  <c r="AK24" i="4"/>
  <c r="AJ24" i="4"/>
  <c r="AF24" i="4"/>
  <c r="AE24" i="4"/>
  <c r="AC24" i="4"/>
  <c r="AL19" i="4"/>
  <c r="AD19" i="4"/>
  <c r="AK19" i="4"/>
  <c r="AJ19" i="4"/>
  <c r="AB19" i="4"/>
  <c r="AI19" i="4"/>
  <c r="AO19" i="4"/>
  <c r="AC19" i="4"/>
  <c r="AH19" i="4"/>
  <c r="AG19" i="4"/>
  <c r="AN19" i="4"/>
  <c r="AF19" i="4"/>
  <c r="AM19" i="4"/>
  <c r="AE19" i="4"/>
  <c r="AJ25" i="4"/>
  <c r="AB25" i="4"/>
  <c r="AI25" i="4"/>
  <c r="AH25" i="4"/>
  <c r="AO25" i="4"/>
  <c r="AG25" i="4"/>
  <c r="AC25" i="4"/>
  <c r="AN25" i="4"/>
  <c r="AM25" i="4"/>
  <c r="AL25" i="4"/>
  <c r="AK25" i="4"/>
  <c r="AF25" i="4"/>
  <c r="AE25" i="4"/>
  <c r="AD25" i="4"/>
  <c r="AM33" i="4"/>
  <c r="AE33" i="4"/>
  <c r="AL33" i="4"/>
  <c r="AD33" i="4"/>
  <c r="AK33" i="4"/>
  <c r="AC33" i="4"/>
  <c r="AJ33" i="4"/>
  <c r="AB33" i="4"/>
  <c r="AI33" i="4"/>
  <c r="AH33" i="4"/>
  <c r="AO33" i="4"/>
  <c r="AG33" i="4"/>
  <c r="AN33" i="4"/>
  <c r="AF33" i="4"/>
  <c r="AM41" i="4"/>
  <c r="AE41" i="4"/>
  <c r="AL41" i="4"/>
  <c r="AD41" i="4"/>
  <c r="AK41" i="4"/>
  <c r="AC41" i="4"/>
  <c r="AJ41" i="4"/>
  <c r="AB41" i="4"/>
  <c r="AI41" i="4"/>
  <c r="AH41" i="4"/>
  <c r="AO41" i="4"/>
  <c r="AG41" i="4"/>
  <c r="AN41" i="4"/>
  <c r="AF41" i="4"/>
  <c r="AM49" i="4"/>
  <c r="AE49" i="4"/>
  <c r="AL49" i="4"/>
  <c r="AD49" i="4"/>
  <c r="AK49" i="4"/>
  <c r="AC49" i="4"/>
  <c r="AJ49" i="4"/>
  <c r="AB49" i="4"/>
  <c r="AI49" i="4"/>
  <c r="AH49" i="4"/>
  <c r="AO49" i="4"/>
  <c r="AG49" i="4"/>
  <c r="AN49" i="4"/>
  <c r="AF49" i="4"/>
  <c r="AM57" i="4"/>
  <c r="AE57" i="4"/>
  <c r="AL57" i="4"/>
  <c r="AD57" i="4"/>
  <c r="AK57" i="4"/>
  <c r="AC57" i="4"/>
  <c r="AJ57" i="4"/>
  <c r="AB57" i="4"/>
  <c r="AI57" i="4"/>
  <c r="AH57" i="4"/>
  <c r="AO57" i="4"/>
  <c r="AG57" i="4"/>
  <c r="AF57" i="4"/>
  <c r="AN57" i="4"/>
  <c r="AM65" i="4"/>
  <c r="AE65" i="4"/>
  <c r="AL65" i="4"/>
  <c r="AD65" i="4"/>
  <c r="AK65" i="4"/>
  <c r="AC65" i="4"/>
  <c r="AJ65" i="4"/>
  <c r="AB65" i="4"/>
  <c r="AI65" i="4"/>
  <c r="AH65" i="4"/>
  <c r="AO65" i="4"/>
  <c r="AG65" i="4"/>
  <c r="AN65" i="4"/>
  <c r="AF65" i="4"/>
  <c r="AM73" i="4"/>
  <c r="AE73" i="4"/>
  <c r="AL73" i="4"/>
  <c r="AD73" i="4"/>
  <c r="AK73" i="4"/>
  <c r="AC73" i="4"/>
  <c r="AJ73" i="4"/>
  <c r="AB73" i="4"/>
  <c r="AI73" i="4"/>
  <c r="AH73" i="4"/>
  <c r="AO73" i="4"/>
  <c r="AG73" i="4"/>
  <c r="AN73" i="4"/>
  <c r="AF73" i="4"/>
  <c r="AM81" i="4"/>
  <c r="AE81" i="4"/>
  <c r="AL81" i="4"/>
  <c r="AD81" i="4"/>
  <c r="AK81" i="4"/>
  <c r="AC81" i="4"/>
  <c r="AJ81" i="4"/>
  <c r="AB81" i="4"/>
  <c r="AI81" i="4"/>
  <c r="AH81" i="4"/>
  <c r="AO81" i="4"/>
  <c r="AG81" i="4"/>
  <c r="AN81" i="4"/>
  <c r="AF81" i="4"/>
  <c r="AM89" i="4"/>
  <c r="AE89" i="4"/>
  <c r="AL89" i="4"/>
  <c r="AD89" i="4"/>
  <c r="AK89" i="4"/>
  <c r="AC89" i="4"/>
  <c r="AJ89" i="4"/>
  <c r="AB89" i="4"/>
  <c r="AI89" i="4"/>
  <c r="AH89" i="4"/>
  <c r="AO89" i="4"/>
  <c r="AG89" i="4"/>
  <c r="AN89" i="4"/>
  <c r="AF89" i="4"/>
  <c r="AM97" i="4"/>
  <c r="AE97" i="4"/>
  <c r="AL97" i="4"/>
  <c r="AD97" i="4"/>
  <c r="AK97" i="4"/>
  <c r="AC97" i="4"/>
  <c r="AJ97" i="4"/>
  <c r="AB97" i="4"/>
  <c r="AI97" i="4"/>
  <c r="AH97" i="4"/>
  <c r="AO97" i="4"/>
  <c r="AG97" i="4"/>
  <c r="AN97" i="4"/>
  <c r="AF97" i="4"/>
  <c r="AM74" i="4"/>
  <c r="AE74" i="4"/>
  <c r="AL74" i="4"/>
  <c r="AD74" i="4"/>
  <c r="AK74" i="4"/>
  <c r="AC74" i="4"/>
  <c r="AJ74" i="4"/>
  <c r="AB74" i="4"/>
  <c r="AI74" i="4"/>
  <c r="AH74" i="4"/>
  <c r="AO74" i="4"/>
  <c r="AG74" i="4"/>
  <c r="AN74" i="4"/>
  <c r="AF74" i="4"/>
  <c r="AL18" i="4"/>
  <c r="AD18" i="4"/>
  <c r="AK18" i="4"/>
  <c r="AJ18" i="4"/>
  <c r="AB18" i="4"/>
  <c r="AI18" i="4"/>
  <c r="AG18" i="4"/>
  <c r="AH18" i="4"/>
  <c r="AO18" i="4"/>
  <c r="AN18" i="4"/>
  <c r="AF18" i="4"/>
  <c r="AM18" i="4"/>
  <c r="AE18" i="4"/>
  <c r="AC18" i="4"/>
  <c r="AM42" i="4"/>
  <c r="AE42" i="4"/>
  <c r="AL42" i="4"/>
  <c r="AD42" i="4"/>
  <c r="AK42" i="4"/>
  <c r="AC42" i="4"/>
  <c r="AJ42" i="4"/>
  <c r="AB42" i="4"/>
  <c r="AI42" i="4"/>
  <c r="AH42" i="4"/>
  <c r="AO42" i="4"/>
  <c r="AG42" i="4"/>
  <c r="AF42" i="4"/>
  <c r="AN42" i="4"/>
  <c r="AM66" i="4"/>
  <c r="AE66" i="4"/>
  <c r="AL66" i="4"/>
  <c r="AD66" i="4"/>
  <c r="AK66" i="4"/>
  <c r="AC66" i="4"/>
  <c r="AJ66" i="4"/>
  <c r="AB66" i="4"/>
  <c r="AI66" i="4"/>
  <c r="AH66" i="4"/>
  <c r="AO66" i="4"/>
  <c r="AG66" i="4"/>
  <c r="AN66" i="4"/>
  <c r="AF66" i="4"/>
  <c r="AM90" i="4"/>
  <c r="AE90" i="4"/>
  <c r="AL90" i="4"/>
  <c r="AD90" i="4"/>
  <c r="AK90" i="4"/>
  <c r="AC90" i="4"/>
  <c r="AJ90" i="4"/>
  <c r="AB90" i="4"/>
  <c r="AI90" i="4"/>
  <c r="AH90" i="4"/>
  <c r="AO90" i="4"/>
  <c r="AG90" i="4"/>
  <c r="AN90" i="4"/>
  <c r="AF90" i="4"/>
  <c r="AL17" i="4"/>
  <c r="AD17" i="4"/>
  <c r="AJ17" i="4"/>
  <c r="AB17" i="4"/>
  <c r="AI17" i="4"/>
  <c r="AO17" i="4"/>
  <c r="AG17" i="4"/>
  <c r="AH17" i="4"/>
  <c r="AC17" i="4"/>
  <c r="AK17" i="4"/>
  <c r="AN17" i="4"/>
  <c r="AF17" i="4"/>
  <c r="AM17" i="4"/>
  <c r="AE17" i="4"/>
  <c r="AJ27" i="4"/>
  <c r="AB27" i="4"/>
  <c r="AI27" i="4"/>
  <c r="AH27" i="4"/>
  <c r="AO27" i="4"/>
  <c r="AG27" i="4"/>
  <c r="AC27" i="4"/>
  <c r="AN27" i="4"/>
  <c r="AM27" i="4"/>
  <c r="AL27" i="4"/>
  <c r="AK27" i="4"/>
  <c r="AF27" i="4"/>
  <c r="AE27" i="4"/>
  <c r="AD27" i="4"/>
  <c r="AM35" i="4"/>
  <c r="AE35" i="4"/>
  <c r="AL35" i="4"/>
  <c r="AD35" i="4"/>
  <c r="AK35" i="4"/>
  <c r="AC35" i="4"/>
  <c r="AJ35" i="4"/>
  <c r="AB35" i="4"/>
  <c r="AI35" i="4"/>
  <c r="AH35" i="4"/>
  <c r="AO35" i="4"/>
  <c r="AG35" i="4"/>
  <c r="AN35" i="4"/>
  <c r="AF35" i="4"/>
  <c r="AM43" i="4"/>
  <c r="AE43" i="4"/>
  <c r="AL43" i="4"/>
  <c r="AD43" i="4"/>
  <c r="AK43" i="4"/>
  <c r="AC43" i="4"/>
  <c r="AJ43" i="4"/>
  <c r="AB43" i="4"/>
  <c r="AI43" i="4"/>
  <c r="AH43" i="4"/>
  <c r="AO43" i="4"/>
  <c r="AG43" i="4"/>
  <c r="AN43" i="4"/>
  <c r="AF43" i="4"/>
  <c r="AM51" i="4"/>
  <c r="AE51" i="4"/>
  <c r="AL51" i="4"/>
  <c r="AD51" i="4"/>
  <c r="AK51" i="4"/>
  <c r="AC51" i="4"/>
  <c r="AJ51" i="4"/>
  <c r="AB51" i="4"/>
  <c r="AI51" i="4"/>
  <c r="AH51" i="4"/>
  <c r="AO51" i="4"/>
  <c r="AG51" i="4"/>
  <c r="AN51" i="4"/>
  <c r="AF51" i="4"/>
  <c r="AO59" i="4"/>
  <c r="AM59" i="4"/>
  <c r="AE59" i="4"/>
  <c r="AL59" i="4"/>
  <c r="AD59" i="4"/>
  <c r="AK59" i="4"/>
  <c r="AC59" i="4"/>
  <c r="AJ59" i="4"/>
  <c r="AB59" i="4"/>
  <c r="AI59" i="4"/>
  <c r="AH59" i="4"/>
  <c r="AG59" i="4"/>
  <c r="AN59" i="4"/>
  <c r="AF59" i="4"/>
  <c r="AM67" i="4"/>
  <c r="AE67" i="4"/>
  <c r="AL67" i="4"/>
  <c r="AD67" i="4"/>
  <c r="AK67" i="4"/>
  <c r="AC67" i="4"/>
  <c r="AJ67" i="4"/>
  <c r="AB67" i="4"/>
  <c r="AI67" i="4"/>
  <c r="AH67" i="4"/>
  <c r="AO67" i="4"/>
  <c r="AG67" i="4"/>
  <c r="AF67" i="4"/>
  <c r="AN67" i="4"/>
  <c r="AM75" i="4"/>
  <c r="AE75" i="4"/>
  <c r="AL75" i="4"/>
  <c r="AD75" i="4"/>
  <c r="AK75" i="4"/>
  <c r="AC75" i="4"/>
  <c r="AJ75" i="4"/>
  <c r="AB75" i="4"/>
  <c r="AI75" i="4"/>
  <c r="AH75" i="4"/>
  <c r="AO75" i="4"/>
  <c r="AG75" i="4"/>
  <c r="AF75" i="4"/>
  <c r="AN75" i="4"/>
  <c r="AM83" i="4"/>
  <c r="AE83" i="4"/>
  <c r="AL83" i="4"/>
  <c r="AD83" i="4"/>
  <c r="AK83" i="4"/>
  <c r="AC83" i="4"/>
  <c r="AJ83" i="4"/>
  <c r="AB83" i="4"/>
  <c r="AI83" i="4"/>
  <c r="AH83" i="4"/>
  <c r="AO83" i="4"/>
  <c r="AG83" i="4"/>
  <c r="AF83" i="4"/>
  <c r="AN83" i="4"/>
  <c r="AM91" i="4"/>
  <c r="AE91" i="4"/>
  <c r="AL91" i="4"/>
  <c r="AD91" i="4"/>
  <c r="AK91" i="4"/>
  <c r="AC91" i="4"/>
  <c r="AJ91" i="4"/>
  <c r="AB91" i="4"/>
  <c r="AI91" i="4"/>
  <c r="AH91" i="4"/>
  <c r="AO91" i="4"/>
  <c r="AG91" i="4"/>
  <c r="AF91" i="4"/>
  <c r="AN91" i="4"/>
  <c r="AM99" i="4"/>
  <c r="AE99" i="4"/>
  <c r="AL99" i="4"/>
  <c r="AD99" i="4"/>
  <c r="AK99" i="4"/>
  <c r="AC99" i="4"/>
  <c r="AJ99" i="4"/>
  <c r="AB99" i="4"/>
  <c r="AI99" i="4"/>
  <c r="AH99" i="4"/>
  <c r="AO99" i="4"/>
  <c r="AG99" i="4"/>
  <c r="AF99" i="4"/>
  <c r="AN99" i="4"/>
  <c r="AK30" i="4"/>
  <c r="AC30" i="4"/>
  <c r="AJ30" i="4"/>
  <c r="AB30" i="4"/>
  <c r="AI30" i="4"/>
  <c r="AH30" i="4"/>
  <c r="AO30" i="4"/>
  <c r="AG30" i="4"/>
  <c r="AD30" i="4"/>
  <c r="AN30" i="4"/>
  <c r="AM30" i="4"/>
  <c r="AL30" i="4"/>
  <c r="AF30" i="4"/>
  <c r="AE30" i="4"/>
  <c r="AJ26" i="4"/>
  <c r="AB26" i="4"/>
  <c r="AI26" i="4"/>
  <c r="AH26" i="4"/>
  <c r="AO26" i="4"/>
  <c r="AG26" i="4"/>
  <c r="AC26" i="4"/>
  <c r="AM26" i="4"/>
  <c r="AL26" i="4"/>
  <c r="AF26" i="4"/>
  <c r="AK26" i="4"/>
  <c r="AE26" i="4"/>
  <c r="AD26" i="4"/>
  <c r="AN26" i="4"/>
  <c r="AM50" i="4"/>
  <c r="AE50" i="4"/>
  <c r="AL50" i="4"/>
  <c r="AD50" i="4"/>
  <c r="AK50" i="4"/>
  <c r="AC50" i="4"/>
  <c r="AJ50" i="4"/>
  <c r="AB50" i="4"/>
  <c r="AI50" i="4"/>
  <c r="AH50" i="4"/>
  <c r="AO50" i="4"/>
  <c r="AG50" i="4"/>
  <c r="AF50" i="4"/>
  <c r="AN50" i="4"/>
  <c r="AM98" i="4"/>
  <c r="AE98" i="4"/>
  <c r="AL98" i="4"/>
  <c r="AD98" i="4"/>
  <c r="AK98" i="4"/>
  <c r="AC98" i="4"/>
  <c r="AJ98" i="4"/>
  <c r="AB98" i="4"/>
  <c r="AI98" i="4"/>
  <c r="AH98" i="4"/>
  <c r="AO98" i="4"/>
  <c r="AG98" i="4"/>
  <c r="AN98" i="4"/>
  <c r="AF98" i="4"/>
  <c r="AL16" i="4"/>
  <c r="AD16" i="4"/>
  <c r="AK16" i="4"/>
  <c r="AJ16" i="4"/>
  <c r="AB16" i="4"/>
  <c r="AI16" i="4"/>
  <c r="AG16" i="4"/>
  <c r="AC16" i="4"/>
  <c r="AH16" i="4"/>
  <c r="AO16" i="4"/>
  <c r="AN16" i="4"/>
  <c r="AF16" i="4"/>
  <c r="AM16" i="4"/>
  <c r="AE16" i="4"/>
  <c r="AJ28" i="4"/>
  <c r="AB28" i="4"/>
  <c r="AI28" i="4"/>
  <c r="AH28" i="4"/>
  <c r="AO28" i="4"/>
  <c r="AG28" i="4"/>
  <c r="AC28" i="4"/>
  <c r="AN28" i="4"/>
  <c r="AM28" i="4"/>
  <c r="AL28" i="4"/>
  <c r="AK28" i="4"/>
  <c r="AF28" i="4"/>
  <c r="AE28" i="4"/>
  <c r="AD28" i="4"/>
  <c r="AM36" i="4"/>
  <c r="AE36" i="4"/>
  <c r="AL36" i="4"/>
  <c r="AD36" i="4"/>
  <c r="AK36" i="4"/>
  <c r="AC36" i="4"/>
  <c r="AJ36" i="4"/>
  <c r="AB36" i="4"/>
  <c r="AI36" i="4"/>
  <c r="AH36" i="4"/>
  <c r="AO36" i="4"/>
  <c r="AG36" i="4"/>
  <c r="AN36" i="4"/>
  <c r="AF36" i="4"/>
  <c r="AM44" i="4"/>
  <c r="AE44" i="4"/>
  <c r="AL44" i="4"/>
  <c r="AD44" i="4"/>
  <c r="AK44" i="4"/>
  <c r="AC44" i="4"/>
  <c r="AJ44" i="4"/>
  <c r="AB44" i="4"/>
  <c r="AI44" i="4"/>
  <c r="AH44" i="4"/>
  <c r="AO44" i="4"/>
  <c r="AG44" i="4"/>
  <c r="AN44" i="4"/>
  <c r="AF44" i="4"/>
  <c r="AM52" i="4"/>
  <c r="AE52" i="4"/>
  <c r="AL52" i="4"/>
  <c r="AD52" i="4"/>
  <c r="AK52" i="4"/>
  <c r="AC52" i="4"/>
  <c r="AJ52" i="4"/>
  <c r="AB52" i="4"/>
  <c r="AI52" i="4"/>
  <c r="AH52" i="4"/>
  <c r="AO52" i="4"/>
  <c r="AG52" i="4"/>
  <c r="AN52" i="4"/>
  <c r="AF52" i="4"/>
  <c r="AM60" i="4"/>
  <c r="AE60" i="4"/>
  <c r="AL60" i="4"/>
  <c r="AD60" i="4"/>
  <c r="AK60" i="4"/>
  <c r="AC60" i="4"/>
  <c r="AJ60" i="4"/>
  <c r="AB60" i="4"/>
  <c r="AI60" i="4"/>
  <c r="AH60" i="4"/>
  <c r="AO60" i="4"/>
  <c r="AG60" i="4"/>
  <c r="AN60" i="4"/>
  <c r="AF60" i="4"/>
  <c r="AM68" i="4"/>
  <c r="AE68" i="4"/>
  <c r="AL68" i="4"/>
  <c r="AD68" i="4"/>
  <c r="AK68" i="4"/>
  <c r="AC68" i="4"/>
  <c r="AJ68" i="4"/>
  <c r="AB68" i="4"/>
  <c r="AI68" i="4"/>
  <c r="AH68" i="4"/>
  <c r="AO68" i="4"/>
  <c r="AG68" i="4"/>
  <c r="AN68" i="4"/>
  <c r="AF68" i="4"/>
  <c r="AM76" i="4"/>
  <c r="AE76" i="4"/>
  <c r="AL76" i="4"/>
  <c r="AD76" i="4"/>
  <c r="AK76" i="4"/>
  <c r="AC76" i="4"/>
  <c r="AJ76" i="4"/>
  <c r="AB76" i="4"/>
  <c r="AI76" i="4"/>
  <c r="AH76" i="4"/>
  <c r="AO76" i="4"/>
  <c r="AG76" i="4"/>
  <c r="AN76" i="4"/>
  <c r="AF76" i="4"/>
  <c r="AM84" i="4"/>
  <c r="AE84" i="4"/>
  <c r="AL84" i="4"/>
  <c r="AD84" i="4"/>
  <c r="AK84" i="4"/>
  <c r="AC84" i="4"/>
  <c r="AJ84" i="4"/>
  <c r="AB84" i="4"/>
  <c r="AI84" i="4"/>
  <c r="AH84" i="4"/>
  <c r="AO84" i="4"/>
  <c r="AG84" i="4"/>
  <c r="AN84" i="4"/>
  <c r="AF84" i="4"/>
  <c r="AM92" i="4"/>
  <c r="AE92" i="4"/>
  <c r="AL92" i="4"/>
  <c r="AD92" i="4"/>
  <c r="AK92" i="4"/>
  <c r="AC92" i="4"/>
  <c r="AJ92" i="4"/>
  <c r="AB92" i="4"/>
  <c r="AI92" i="4"/>
  <c r="AH92" i="4"/>
  <c r="AO92" i="4"/>
  <c r="AG92" i="4"/>
  <c r="AN92" i="4"/>
  <c r="AF92" i="4"/>
  <c r="AM100" i="4"/>
  <c r="AE100" i="4"/>
  <c r="AL100" i="4"/>
  <c r="AD100" i="4"/>
  <c r="AK100" i="4"/>
  <c r="AC100" i="4"/>
  <c r="AJ100" i="4"/>
  <c r="AB100" i="4"/>
  <c r="AI100" i="4"/>
  <c r="AH100" i="4"/>
  <c r="AO100" i="4"/>
  <c r="AG100" i="4"/>
  <c r="AN100" i="4"/>
  <c r="AF100" i="4"/>
  <c r="AL14" i="4"/>
  <c r="AD14" i="4"/>
  <c r="AK14" i="4"/>
  <c r="AJ14" i="4"/>
  <c r="AB14" i="4"/>
  <c r="AI14" i="4"/>
  <c r="AO14" i="4"/>
  <c r="AH14" i="4"/>
  <c r="AG14" i="4"/>
  <c r="AN14" i="4"/>
  <c r="AF14" i="4"/>
  <c r="AM14" i="4"/>
  <c r="AE14" i="4"/>
  <c r="AC14" i="4"/>
  <c r="AM34" i="4"/>
  <c r="AE34" i="4"/>
  <c r="AL34" i="4"/>
  <c r="AD34" i="4"/>
  <c r="AK34" i="4"/>
  <c r="AC34" i="4"/>
  <c r="AJ34" i="4"/>
  <c r="AB34" i="4"/>
  <c r="AI34" i="4"/>
  <c r="AH34" i="4"/>
  <c r="AO34" i="4"/>
  <c r="AG34" i="4"/>
  <c r="AF34" i="4"/>
  <c r="AN34" i="4"/>
  <c r="AM58" i="4"/>
  <c r="AE58" i="4"/>
  <c r="AL58" i="4"/>
  <c r="AD58" i="4"/>
  <c r="AK58" i="4"/>
  <c r="AC58" i="4"/>
  <c r="AJ58" i="4"/>
  <c r="AB58" i="4"/>
  <c r="AI58" i="4"/>
  <c r="AH58" i="4"/>
  <c r="AO58" i="4"/>
  <c r="AG58" i="4"/>
  <c r="AF58" i="4"/>
  <c r="AN58" i="4"/>
  <c r="AM82" i="4"/>
  <c r="AE82" i="4"/>
  <c r="AL82" i="4"/>
  <c r="AD82" i="4"/>
  <c r="AK82" i="4"/>
  <c r="AC82" i="4"/>
  <c r="AJ82" i="4"/>
  <c r="AB82" i="4"/>
  <c r="AI82" i="4"/>
  <c r="AH82" i="4"/>
  <c r="AO82" i="4"/>
  <c r="AG82" i="4"/>
  <c r="AN82" i="4"/>
  <c r="AF82" i="4"/>
  <c r="AL15" i="4"/>
  <c r="AD15" i="4"/>
  <c r="AK15" i="4"/>
  <c r="AJ15" i="4"/>
  <c r="AB15" i="4"/>
  <c r="AI15" i="4"/>
  <c r="AG15" i="4"/>
  <c r="AH15" i="4"/>
  <c r="AO15" i="4"/>
  <c r="AC15" i="4"/>
  <c r="AN15" i="4"/>
  <c r="AF15" i="4"/>
  <c r="AM15" i="4"/>
  <c r="AE15" i="4"/>
  <c r="AJ29" i="4"/>
  <c r="AB29" i="4"/>
  <c r="AI29" i="4"/>
  <c r="AH29" i="4"/>
  <c r="AO29" i="4"/>
  <c r="AG29" i="4"/>
  <c r="AC29" i="4"/>
  <c r="AN29" i="4"/>
  <c r="AM29" i="4"/>
  <c r="AL29" i="4"/>
  <c r="AK29" i="4"/>
  <c r="AF29" i="4"/>
  <c r="AE29" i="4"/>
  <c r="AD29" i="4"/>
  <c r="AM37" i="4"/>
  <c r="AE37" i="4"/>
  <c r="AL37" i="4"/>
  <c r="AD37" i="4"/>
  <c r="AK37" i="4"/>
  <c r="AC37" i="4"/>
  <c r="AJ37" i="4"/>
  <c r="AB37" i="4"/>
  <c r="AI37" i="4"/>
  <c r="AH37" i="4"/>
  <c r="AO37" i="4"/>
  <c r="AG37" i="4"/>
  <c r="AN37" i="4"/>
  <c r="AF37" i="4"/>
  <c r="AM45" i="4"/>
  <c r="AE45" i="4"/>
  <c r="AL45" i="4"/>
  <c r="AD45" i="4"/>
  <c r="AK45" i="4"/>
  <c r="AC45" i="4"/>
  <c r="AJ45" i="4"/>
  <c r="AB45" i="4"/>
  <c r="AI45" i="4"/>
  <c r="AH45" i="4"/>
  <c r="AO45" i="4"/>
  <c r="AG45" i="4"/>
  <c r="AN45" i="4"/>
  <c r="AF45" i="4"/>
  <c r="AM53" i="4"/>
  <c r="AE53" i="4"/>
  <c r="AL53" i="4"/>
  <c r="AD53" i="4"/>
  <c r="AK53" i="4"/>
  <c r="AC53" i="4"/>
  <c r="AJ53" i="4"/>
  <c r="AB53" i="4"/>
  <c r="AI53" i="4"/>
  <c r="AH53" i="4"/>
  <c r="AO53" i="4"/>
  <c r="AG53" i="4"/>
  <c r="AN53" i="4"/>
  <c r="AF53" i="4"/>
  <c r="AM61" i="4"/>
  <c r="AE61" i="4"/>
  <c r="AL61" i="4"/>
  <c r="AD61" i="4"/>
  <c r="AK61" i="4"/>
  <c r="AC61" i="4"/>
  <c r="AJ61" i="4"/>
  <c r="AB61" i="4"/>
  <c r="AI61" i="4"/>
  <c r="AH61" i="4"/>
  <c r="AO61" i="4"/>
  <c r="AG61" i="4"/>
  <c r="AN61" i="4"/>
  <c r="AF61" i="4"/>
  <c r="AM69" i="4"/>
  <c r="AE69" i="4"/>
  <c r="AL69" i="4"/>
  <c r="AD69" i="4"/>
  <c r="AK69" i="4"/>
  <c r="AC69" i="4"/>
  <c r="AJ69" i="4"/>
  <c r="AB69" i="4"/>
  <c r="AI69" i="4"/>
  <c r="AH69" i="4"/>
  <c r="AO69" i="4"/>
  <c r="AG69" i="4"/>
  <c r="AN69" i="4"/>
  <c r="AF69" i="4"/>
  <c r="AM77" i="4"/>
  <c r="AE77" i="4"/>
  <c r="AL77" i="4"/>
  <c r="AD77" i="4"/>
  <c r="AK77" i="4"/>
  <c r="AC77" i="4"/>
  <c r="AJ77" i="4"/>
  <c r="AB77" i="4"/>
  <c r="AI77" i="4"/>
  <c r="AH77" i="4"/>
  <c r="AO77" i="4"/>
  <c r="AG77" i="4"/>
  <c r="AN77" i="4"/>
  <c r="AF77" i="4"/>
  <c r="AM85" i="4"/>
  <c r="AE85" i="4"/>
  <c r="AL85" i="4"/>
  <c r="AD85" i="4"/>
  <c r="AK85" i="4"/>
  <c r="AC85" i="4"/>
  <c r="AJ85" i="4"/>
  <c r="AB85" i="4"/>
  <c r="AI85" i="4"/>
  <c r="AH85" i="4"/>
  <c r="AO85" i="4"/>
  <c r="AG85" i="4"/>
  <c r="AN85" i="4"/>
  <c r="AF85" i="4"/>
  <c r="AM93" i="4"/>
  <c r="AE93" i="4"/>
  <c r="AL93" i="4"/>
  <c r="AD93" i="4"/>
  <c r="AK93" i="4"/>
  <c r="AC93" i="4"/>
  <c r="AJ93" i="4"/>
  <c r="AB93" i="4"/>
  <c r="AI93" i="4"/>
  <c r="AH93" i="4"/>
  <c r="AO93" i="4"/>
  <c r="AG93" i="4"/>
  <c r="AN93" i="4"/>
  <c r="AF93" i="4"/>
  <c r="AM101" i="4"/>
  <c r="AE101" i="4"/>
  <c r="AL101" i="4"/>
  <c r="AD101" i="4"/>
  <c r="AK101" i="4"/>
  <c r="AC101" i="4"/>
  <c r="AJ101" i="4"/>
  <c r="AB101" i="4"/>
  <c r="AI101" i="4"/>
  <c r="AH101" i="4"/>
  <c r="AO101" i="4"/>
  <c r="AG101" i="4"/>
  <c r="AN101" i="4"/>
  <c r="AF101" i="4"/>
</calcChain>
</file>

<file path=xl/sharedStrings.xml><?xml version="1.0" encoding="utf-8"?>
<sst xmlns="http://schemas.openxmlformats.org/spreadsheetml/2006/main" count="5017" uniqueCount="2819">
  <si>
    <t>AUN</t>
  </si>
  <si>
    <t>Insight PA Cyber CS</t>
  </si>
  <si>
    <t>Seven Generations CS</t>
  </si>
  <si>
    <t>Tacony Academy CS</t>
  </si>
  <si>
    <t>Charter School</t>
  </si>
  <si>
    <t>Intermediate Unit</t>
  </si>
  <si>
    <t>School District</t>
  </si>
  <si>
    <t>Vo-Tech</t>
  </si>
  <si>
    <t>cofips</t>
  </si>
  <si>
    <t>LEA_Number</t>
  </si>
  <si>
    <t>AUN1</t>
  </si>
  <si>
    <t>AUN2</t>
  </si>
  <si>
    <t>AUN3</t>
  </si>
  <si>
    <t>AUN4</t>
  </si>
  <si>
    <t>AUN5</t>
  </si>
  <si>
    <t>AUN6</t>
  </si>
  <si>
    <t>AUN7</t>
  </si>
  <si>
    <t>AUN8</t>
  </si>
  <si>
    <t>AUN9</t>
  </si>
  <si>
    <t>AUN10</t>
  </si>
  <si>
    <t>AUN11</t>
  </si>
  <si>
    <t>AUN12</t>
  </si>
  <si>
    <t>AUN13</t>
  </si>
  <si>
    <t>AUN14</t>
  </si>
  <si>
    <t>AUN15</t>
  </si>
  <si>
    <t>AUN16</t>
  </si>
  <si>
    <t>AUN17</t>
  </si>
  <si>
    <t>AUN18</t>
  </si>
  <si>
    <t>AUN19</t>
  </si>
  <si>
    <t>AUN20</t>
  </si>
  <si>
    <t>AUN21</t>
  </si>
  <si>
    <t>AUN22</t>
  </si>
  <si>
    <t>AUN23</t>
  </si>
  <si>
    <t>AUN24</t>
  </si>
  <si>
    <t>AUN25</t>
  </si>
  <si>
    <t>AUN26</t>
  </si>
  <si>
    <t>AUN27</t>
  </si>
  <si>
    <t>AUN28</t>
  </si>
  <si>
    <t>AUN29</t>
  </si>
  <si>
    <t>AUN30</t>
  </si>
  <si>
    <t>AUN31</t>
  </si>
  <si>
    <t>AUN32</t>
  </si>
  <si>
    <t>AUN33</t>
  </si>
  <si>
    <t>AUN34</t>
  </si>
  <si>
    <t>AUN35</t>
  </si>
  <si>
    <t>AUN36</t>
  </si>
  <si>
    <t>AUN37</t>
  </si>
  <si>
    <t>AUN38</t>
  </si>
  <si>
    <t>AUN39</t>
  </si>
  <si>
    <t>AUN40</t>
  </si>
  <si>
    <t>AUN41</t>
  </si>
  <si>
    <t>AUN42</t>
  </si>
  <si>
    <t>AUN43</t>
  </si>
  <si>
    <t>AUN44</t>
  </si>
  <si>
    <t>AUN45</t>
  </si>
  <si>
    <t>AUN46</t>
  </si>
  <si>
    <t>AUN47</t>
  </si>
  <si>
    <t>AUN48</t>
  </si>
  <si>
    <t>AUN49</t>
  </si>
  <si>
    <t>AUN50</t>
  </si>
  <si>
    <t>AUN51</t>
  </si>
  <si>
    <t>AUN52</t>
  </si>
  <si>
    <t>AUN53</t>
  </si>
  <si>
    <t>AUN54</t>
  </si>
  <si>
    <t>AUN55</t>
  </si>
  <si>
    <t>AUN56</t>
  </si>
  <si>
    <t>AUN57</t>
  </si>
  <si>
    <t>AUN58</t>
  </si>
  <si>
    <t>AUN59</t>
  </si>
  <si>
    <t>AUN60</t>
  </si>
  <si>
    <t>AUN61</t>
  </si>
  <si>
    <t>AUN62</t>
  </si>
  <si>
    <t>AUN63</t>
  </si>
  <si>
    <t>AUN64</t>
  </si>
  <si>
    <t>AUN65</t>
  </si>
  <si>
    <t>AUN66</t>
  </si>
  <si>
    <t>AUN67</t>
  </si>
  <si>
    <t>AUN68</t>
  </si>
  <si>
    <t>AUN69</t>
  </si>
  <si>
    <t>AUN70</t>
  </si>
  <si>
    <t>AUN71</t>
  </si>
  <si>
    <t>AUN72</t>
  </si>
  <si>
    <t>AUN73</t>
  </si>
  <si>
    <t>AUN74</t>
  </si>
  <si>
    <t>AUN75</t>
  </si>
  <si>
    <t>AUN76</t>
  </si>
  <si>
    <t>AUN77</t>
  </si>
  <si>
    <t>AUN78</t>
  </si>
  <si>
    <t>AUN79</t>
  </si>
  <si>
    <t>AUN80</t>
  </si>
  <si>
    <t>AUN81</t>
  </si>
  <si>
    <t>AUN82</t>
  </si>
  <si>
    <t>AUN83</t>
  </si>
  <si>
    <t>AUN84</t>
  </si>
  <si>
    <t>AUN85</t>
  </si>
  <si>
    <t>AUN86</t>
  </si>
  <si>
    <t>AUN87</t>
  </si>
  <si>
    <t>AUN88</t>
  </si>
  <si>
    <t>LEANAME</t>
  </si>
  <si>
    <t>Type_Txt</t>
  </si>
  <si>
    <t>Before_TR</t>
  </si>
  <si>
    <t>Row8_TRMinus_RE_PlusMastriano</t>
  </si>
  <si>
    <t>ChgRev</t>
  </si>
  <si>
    <t>PerChgRev</t>
  </si>
  <si>
    <t>FTE_PPandSP_1920</t>
  </si>
  <si>
    <t>FTE_After_PPandSP_1920</t>
  </si>
  <si>
    <t>FTE_PPandSP_Layoff</t>
  </si>
  <si>
    <t>FTE_PPandSP_LayoffPer</t>
  </si>
  <si>
    <t>StToTch_Ratio_BEFORE</t>
  </si>
  <si>
    <t>StToTch_Ratio_AFTER</t>
  </si>
  <si>
    <t>Chg_StToTch_Ratio</t>
  </si>
  <si>
    <t>PerChg_StToTch_Ratio</t>
  </si>
  <si>
    <t>Revenue</t>
  </si>
  <si>
    <t>Student to Teacher Ratio</t>
  </si>
  <si>
    <t>Revenue: After Cuts</t>
  </si>
  <si>
    <t>Revenue Decline</t>
  </si>
  <si>
    <t>Percent Revenue Decline</t>
  </si>
  <si>
    <t>Ratio</t>
  </si>
  <si>
    <t>Ratio: After Cuts</t>
  </si>
  <si>
    <t>Increase in Student to Teacher Ratio</t>
  </si>
  <si>
    <t>Percent Increase in Student to Teacher Ratio</t>
  </si>
  <si>
    <t>RevInc_Flag</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</si>
  <si>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</si>
  <si>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</si>
  <si>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</si>
  <si>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</si>
  <si>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</si>
  <si>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</si>
  <si>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</si>
  <si>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</si>
  <si>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</si>
  <si>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</si>
  <si>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</si>
  <si>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</si>
  <si>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</si>
  <si>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</si>
  <si>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</si>
  <si>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</si>
  <si>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</si>
  <si>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</si>
  <si>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</si>
  <si>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</si>
  <si>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</si>
  <si>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</si>
  <si>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</si>
  <si>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</si>
  <si>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</si>
  <si>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</si>
  <si>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</si>
  <si>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</si>
  <si>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</si>
  <si>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</si>
  <si>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</si>
  <si>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</si>
  <si>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</si>
  <si>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</si>
  <si>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</si>
  <si>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</si>
  <si>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</si>
  <si>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</si>
  <si>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</si>
  <si>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</si>
  <si>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</si>
  <si>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</si>
  <si>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</si>
  <si>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</si>
  <si>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</si>
  <si>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</si>
  <si>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</si>
  <si>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</si>
  <si>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</si>
  <si>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</si>
  <si>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</si>
  <si>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</si>
  <si>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</si>
  <si>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</si>
  <si>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</si>
  <si>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</si>
  <si>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</si>
  <si>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</si>
  <si>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</si>
  <si>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</si>
  <si>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Venango</t>
  </si>
  <si>
    <t>Warren</t>
  </si>
  <si>
    <t>Washington</t>
  </si>
  <si>
    <t>Wayne</t>
  </si>
  <si>
    <t>Westmoreland</t>
  </si>
  <si>
    <t>Wyoming</t>
  </si>
  <si>
    <t>York</t>
  </si>
  <si>
    <t>Mckean</t>
  </si>
  <si>
    <t>County</t>
  </si>
  <si>
    <t>Local Education Agency</t>
  </si>
  <si>
    <t>First Philadelphia Preparatory CS</t>
  </si>
  <si>
    <t>Intermediate Unit 1</t>
  </si>
  <si>
    <t>Albert Gallatin Area SD</t>
  </si>
  <si>
    <t>Brownsville Area SD</t>
  </si>
  <si>
    <t>Connellsville Area SD</t>
  </si>
  <si>
    <t>Fayette County Career &amp; Technical Institute</t>
  </si>
  <si>
    <t>Frazier SD</t>
  </si>
  <si>
    <t>Laurel Highlands SD</t>
  </si>
  <si>
    <t>Connellsville Area Career &amp; Technical Center</t>
  </si>
  <si>
    <t>Uniontown Area SD</t>
  </si>
  <si>
    <t>Carmichaels Area SD</t>
  </si>
  <si>
    <t>Central Greene SD</t>
  </si>
  <si>
    <t>Greene County CTC</t>
  </si>
  <si>
    <t>Jefferson-Morgan SD</t>
  </si>
  <si>
    <t>Southeastern Greene SD</t>
  </si>
  <si>
    <t>West Greene SD</t>
  </si>
  <si>
    <t>Avella Area SD</t>
  </si>
  <si>
    <t>Bentworth SD</t>
  </si>
  <si>
    <t>Bethlehem-Center SD</t>
  </si>
  <si>
    <t>Burgettstown Area SD</t>
  </si>
  <si>
    <t>California Area SD</t>
  </si>
  <si>
    <t>Canon-McMillan SD</t>
  </si>
  <si>
    <t>Charleroi SD</t>
  </si>
  <si>
    <t>Chartiers-Houston SD</t>
  </si>
  <si>
    <t>Fort Cherry SD</t>
  </si>
  <si>
    <t>McGuffey SD</t>
  </si>
  <si>
    <t>Mon Valley CTC</t>
  </si>
  <si>
    <t>Peters Township SD</t>
  </si>
  <si>
    <t>Ringgold SD</t>
  </si>
  <si>
    <t>Trinity Area SD</t>
  </si>
  <si>
    <t>Washington SD</t>
  </si>
  <si>
    <t>Western Area CTC</t>
  </si>
  <si>
    <t>Sugar Valley Rural CS</t>
  </si>
  <si>
    <t>City CHS</t>
  </si>
  <si>
    <t>Manchester Academic CS</t>
  </si>
  <si>
    <t>Urban Pathways 6-12 CS</t>
  </si>
  <si>
    <t>Passport Academy CS</t>
  </si>
  <si>
    <t>Pittsburgh SD</t>
  </si>
  <si>
    <t>Provident CS</t>
  </si>
  <si>
    <t>Allegheny IU 3</t>
  </si>
  <si>
    <t>Propel CS-Homestead</t>
  </si>
  <si>
    <t>Propel CS-McKeesport</t>
  </si>
  <si>
    <t>Propel CS-Montour</t>
  </si>
  <si>
    <t>Propel CS-East</t>
  </si>
  <si>
    <t>Young Scholars of Greater Allegheny CS</t>
  </si>
  <si>
    <t>A W Beattie Career Center</t>
  </si>
  <si>
    <t>Allegheny Valley SD</t>
  </si>
  <si>
    <t>Avonworth SD</t>
  </si>
  <si>
    <t>Pine-Richland SD</t>
  </si>
  <si>
    <t>Baldwin-Whitehall SD</t>
  </si>
  <si>
    <t>Bethel Park SD</t>
  </si>
  <si>
    <t>Brentwood Borough SD</t>
  </si>
  <si>
    <t>Carlynton SD</t>
  </si>
  <si>
    <t>Chartiers Valley SD</t>
  </si>
  <si>
    <t>Clairton City SD</t>
  </si>
  <si>
    <t>Cornell SD</t>
  </si>
  <si>
    <t>Deer Lakes SD</t>
  </si>
  <si>
    <t>Penn Hills CS of Entrepreneurship</t>
  </si>
  <si>
    <t>Duquesne City SD</t>
  </si>
  <si>
    <t>East Allegheny SD</t>
  </si>
  <si>
    <t>Urban Academy of Greater Pittsburgh CS</t>
  </si>
  <si>
    <t>Elizabeth Forward SD</t>
  </si>
  <si>
    <t>Spectrum CS</t>
  </si>
  <si>
    <t>Forbes Road CTC</t>
  </si>
  <si>
    <t>Fox Chapel Area SD</t>
  </si>
  <si>
    <t>Gateway SD</t>
  </si>
  <si>
    <t>Propel CS-Pitcairn</t>
  </si>
  <si>
    <t>Hampton Township SD</t>
  </si>
  <si>
    <t>Highlands SD</t>
  </si>
  <si>
    <t>Propel CS-Hazelwood</t>
  </si>
  <si>
    <t>Keystone Oaks SD</t>
  </si>
  <si>
    <t>Young Scholars of Western Pennsylvania CS</t>
  </si>
  <si>
    <t>McKeesport Area SD</t>
  </si>
  <si>
    <t>Montour SD</t>
  </si>
  <si>
    <t>Moon Area SD</t>
  </si>
  <si>
    <t>Mt Lebanon SD</t>
  </si>
  <si>
    <t>North Allegheny SD</t>
  </si>
  <si>
    <t>Northgate SD</t>
  </si>
  <si>
    <t>North Hills SD</t>
  </si>
  <si>
    <t>Parkway West CTC</t>
  </si>
  <si>
    <t>Penn Hills SD</t>
  </si>
  <si>
    <t>Plum Borough SD</t>
  </si>
  <si>
    <t>Quaker Valley SD</t>
  </si>
  <si>
    <t>Propel CS-Northside</t>
  </si>
  <si>
    <t>Riverview SD</t>
  </si>
  <si>
    <t>Urban Pathways K-5 College CS</t>
  </si>
  <si>
    <t>Shaler Area SD</t>
  </si>
  <si>
    <t>Westinghouse Arts Academy CS</t>
  </si>
  <si>
    <t>South Allegheny SD</t>
  </si>
  <si>
    <t>South Fayette Township SD</t>
  </si>
  <si>
    <t>South Park SD</t>
  </si>
  <si>
    <t>Steel Center for Career and Technical Education</t>
  </si>
  <si>
    <t>Steel Valley SD</t>
  </si>
  <si>
    <t>Sto-Rox SD</t>
  </si>
  <si>
    <t>Upper St. Clair SD</t>
  </si>
  <si>
    <t>West Allegheny SD</t>
  </si>
  <si>
    <t>West Jefferson Hills SD</t>
  </si>
  <si>
    <t>West Mifflin Area SD</t>
  </si>
  <si>
    <t>Wilkinsburg Borough SD</t>
  </si>
  <si>
    <t>Woodland Hills SD</t>
  </si>
  <si>
    <t>Daroff CS</t>
  </si>
  <si>
    <t>Midwestern IU 4</t>
  </si>
  <si>
    <t>Butler Area SD</t>
  </si>
  <si>
    <t>Butler County AVTS</t>
  </si>
  <si>
    <t>Karns City Area SD</t>
  </si>
  <si>
    <t>Mars Area SD</t>
  </si>
  <si>
    <t>Moniteau SD</t>
  </si>
  <si>
    <t>Slippery Rock Area SD</t>
  </si>
  <si>
    <t>Knoch SD</t>
  </si>
  <si>
    <t>Seneca Valley SD</t>
  </si>
  <si>
    <t>Ellwood City Area SD</t>
  </si>
  <si>
    <t>Laurel SD</t>
  </si>
  <si>
    <t>Lawrence County CTC</t>
  </si>
  <si>
    <t>Mohawk Area SD</t>
  </si>
  <si>
    <t>Neshannock Township SD</t>
  </si>
  <si>
    <t>New Castle Area SD</t>
  </si>
  <si>
    <t>Shenango Area SD</t>
  </si>
  <si>
    <t>Union Area SD</t>
  </si>
  <si>
    <t>Wilmington Area SD</t>
  </si>
  <si>
    <t>Commodore Perry SD</t>
  </si>
  <si>
    <t>Farrell Area SD</t>
  </si>
  <si>
    <t>Greenville Area SD</t>
  </si>
  <si>
    <t>Keystone Education Center CS</t>
  </si>
  <si>
    <t>Grove City Area SD</t>
  </si>
  <si>
    <t>Hermitage SD</t>
  </si>
  <si>
    <t>Jamestown Area SD</t>
  </si>
  <si>
    <t>Lakeview SD</t>
  </si>
  <si>
    <t>Mercer Area SD</t>
  </si>
  <si>
    <t>Mercer County Career Center</t>
  </si>
  <si>
    <t>Reynolds SD</t>
  </si>
  <si>
    <t>Sharon City SD</t>
  </si>
  <si>
    <t>Sharpsville Area SD</t>
  </si>
  <si>
    <t>West Middlesex Area SD</t>
  </si>
  <si>
    <t>Antonia Pantoja Community CS</t>
  </si>
  <si>
    <t>Northwest Tri-County IU 5</t>
  </si>
  <si>
    <t>Conneaut SD</t>
  </si>
  <si>
    <t>Crawford Central SD</t>
  </si>
  <si>
    <t>Crawford County CTC</t>
  </si>
  <si>
    <t>Penncrest SD</t>
  </si>
  <si>
    <t>Perseus House CS of Excellence</t>
  </si>
  <si>
    <t>Montessori Regional CS</t>
  </si>
  <si>
    <t>Corry Area SD</t>
  </si>
  <si>
    <t>Erie City SD</t>
  </si>
  <si>
    <t>Erie County Technical School</t>
  </si>
  <si>
    <t>Robert Benjamin Wiley Community CS</t>
  </si>
  <si>
    <t>Fairview SD</t>
  </si>
  <si>
    <t>Fort LeBoeuf SD</t>
  </si>
  <si>
    <t>General McLane SD</t>
  </si>
  <si>
    <t>Girard SD</t>
  </si>
  <si>
    <t>Harbor Creek SD</t>
  </si>
  <si>
    <t>Iroquois SD</t>
  </si>
  <si>
    <t>Erie Rise Leadership Academy CS</t>
  </si>
  <si>
    <t>Millcreek Township SD</t>
  </si>
  <si>
    <t>North East SD</t>
  </si>
  <si>
    <t>Northwestern SD</t>
  </si>
  <si>
    <t>Union City Area SD</t>
  </si>
  <si>
    <t>Wattsburg Area SD</t>
  </si>
  <si>
    <t>Tidioute Community CS</t>
  </si>
  <si>
    <t>Warren County SD</t>
  </si>
  <si>
    <t>Riverview IU 6</t>
  </si>
  <si>
    <t>Allegheny-Clarion Valley SD</t>
  </si>
  <si>
    <t>Clarion Area SD</t>
  </si>
  <si>
    <t>Clarion County Career Center</t>
  </si>
  <si>
    <t>Clarion-Limestone Area SD</t>
  </si>
  <si>
    <t>Keystone SD</t>
  </si>
  <si>
    <t>North Clarion County SD</t>
  </si>
  <si>
    <t>Redbank Valley SD</t>
  </si>
  <si>
    <t>Union SD</t>
  </si>
  <si>
    <t>DuBois Area SD</t>
  </si>
  <si>
    <t>Forest Area SD</t>
  </si>
  <si>
    <t>Brockway Area SD</t>
  </si>
  <si>
    <t>Brookville Area SD</t>
  </si>
  <si>
    <t>Jefferson County-DuBois AVTS</t>
  </si>
  <si>
    <t>Punxsutawney Area SD</t>
  </si>
  <si>
    <t>Cranberry Area SD</t>
  </si>
  <si>
    <t>Franklin Area SD</t>
  </si>
  <si>
    <t>Oil City Area SD</t>
  </si>
  <si>
    <t>Titusville Area SD</t>
  </si>
  <si>
    <t>Valley Grove SD</t>
  </si>
  <si>
    <t>Venango Technology Center</t>
  </si>
  <si>
    <t>Westmoreland IU 7</t>
  </si>
  <si>
    <t>Belle Vernon Area SD</t>
  </si>
  <si>
    <t>Burrell SD</t>
  </si>
  <si>
    <t>Central Westmoreland CTC</t>
  </si>
  <si>
    <t>Derry Area SD</t>
  </si>
  <si>
    <t>Eastern Westmoreland CTC</t>
  </si>
  <si>
    <t>Franklin Regional SD</t>
  </si>
  <si>
    <t>Dr Robert Ketterer CS Inc</t>
  </si>
  <si>
    <t>Greater Latrobe SD</t>
  </si>
  <si>
    <t>Greensburg Salem SD</t>
  </si>
  <si>
    <t>Hempfield Area SD</t>
  </si>
  <si>
    <t>Jeannette City SD</t>
  </si>
  <si>
    <t>Kiski Area SD</t>
  </si>
  <si>
    <t>Ligonier Valley SD</t>
  </si>
  <si>
    <t>Monessen City SD</t>
  </si>
  <si>
    <t>Mount Pleasant Area SD</t>
  </si>
  <si>
    <t>New Kensington-Arnold SD</t>
  </si>
  <si>
    <t>Northern Westmoreland CTC</t>
  </si>
  <si>
    <t>Norwin SD</t>
  </si>
  <si>
    <t>Penn-Trafford SD</t>
  </si>
  <si>
    <t>Southmoreland SD</t>
  </si>
  <si>
    <t>Yough SD</t>
  </si>
  <si>
    <t>Appalachia IU 8</t>
  </si>
  <si>
    <t>Bedford Area SD</t>
  </si>
  <si>
    <t>Bedford County Technical Center</t>
  </si>
  <si>
    <t>Chestnut Ridge SD</t>
  </si>
  <si>
    <t>Everett Area SD</t>
  </si>
  <si>
    <t>Northern Bedford County SD</t>
  </si>
  <si>
    <t>HOPE for Hyndman CS</t>
  </si>
  <si>
    <t>Tussey Mountain SD</t>
  </si>
  <si>
    <t>Central PA Digital Learning Foundation CS</t>
  </si>
  <si>
    <t>Altoona Area SD</t>
  </si>
  <si>
    <t>Greater Altoona CTC</t>
  </si>
  <si>
    <t>Bellwood-Antis SD</t>
  </si>
  <si>
    <t>Claysburg-Kimmel SD</t>
  </si>
  <si>
    <t>Hollidaysburg Area SD</t>
  </si>
  <si>
    <t>Spring Cove SD</t>
  </si>
  <si>
    <t>Tyrone Area SD</t>
  </si>
  <si>
    <t>Williamsburg Community SD</t>
  </si>
  <si>
    <t>Admiral Peary AVTS</t>
  </si>
  <si>
    <t>Blacklick Valley SD</t>
  </si>
  <si>
    <t>Cambria Heights SD</t>
  </si>
  <si>
    <t>Central Cambria SD</t>
  </si>
  <si>
    <t>Conemaugh Valley SD</t>
  </si>
  <si>
    <t>Ferndale Area SD</t>
  </si>
  <si>
    <t>Forest Hills SD</t>
  </si>
  <si>
    <t>Greater Johnstown SD</t>
  </si>
  <si>
    <t>Greater Johnstown CTC</t>
  </si>
  <si>
    <t>Northern Cambria SD</t>
  </si>
  <si>
    <t>Penn Cambria SD</t>
  </si>
  <si>
    <t>Portage Area SD</t>
  </si>
  <si>
    <t>Richland SD</t>
  </si>
  <si>
    <t>Westmont Hilltop SD</t>
  </si>
  <si>
    <t>Southwest Leadership Academy CS</t>
  </si>
  <si>
    <t>Berlin Brothersvalley SD</t>
  </si>
  <si>
    <t>Conemaugh Township Area SD</t>
  </si>
  <si>
    <t>Meyersdale Area SD</t>
  </si>
  <si>
    <t>North Star SD</t>
  </si>
  <si>
    <t>Rockwood Area SD</t>
  </si>
  <si>
    <t>Salisbury-Elk Lick SD</t>
  </si>
  <si>
    <t>Shade-Central City SD</t>
  </si>
  <si>
    <t>Shanksville-Stonycreek SD</t>
  </si>
  <si>
    <t>Somerset Area SD</t>
  </si>
  <si>
    <t>Somerset County Technology Center</t>
  </si>
  <si>
    <t>Turkeyfoot Valley Area SD</t>
  </si>
  <si>
    <t>Windber Area SD</t>
  </si>
  <si>
    <t>Seneca Highlands IU 9</t>
  </si>
  <si>
    <t>Cameron County SD</t>
  </si>
  <si>
    <t>Johnsonburg Area SD</t>
  </si>
  <si>
    <t>Ridgway Area SD</t>
  </si>
  <si>
    <t>Saint Marys Area SD</t>
  </si>
  <si>
    <t>Seneca Highlands Career and Technical Center</t>
  </si>
  <si>
    <t>Bradford Area SD</t>
  </si>
  <si>
    <t>Kane Area SD</t>
  </si>
  <si>
    <t>Otto-Eldred SD</t>
  </si>
  <si>
    <t>Port Allegany SD</t>
  </si>
  <si>
    <t>Smethport Area SD</t>
  </si>
  <si>
    <t>Austin Area SD</t>
  </si>
  <si>
    <t>Coudersport Area SD</t>
  </si>
  <si>
    <t>Galeton Area SD</t>
  </si>
  <si>
    <t>Northern Potter SD</t>
  </si>
  <si>
    <t>Oswayo Valley SD</t>
  </si>
  <si>
    <t>Central IU 10</t>
  </si>
  <si>
    <t>Young Scholars of Central PA CS</t>
  </si>
  <si>
    <t>Bald Eagle Area SD</t>
  </si>
  <si>
    <t>Bellefonte Area SD</t>
  </si>
  <si>
    <t>Central PA Institute of Science &amp; Technology</t>
  </si>
  <si>
    <t>Centre Learning Community CS</t>
  </si>
  <si>
    <t>Nittany Valley CS</t>
  </si>
  <si>
    <t>Penns Valley Area SD</t>
  </si>
  <si>
    <t>State College Area SD</t>
  </si>
  <si>
    <t>Clearfield Area SD</t>
  </si>
  <si>
    <t>Clearfield County CTC</t>
  </si>
  <si>
    <t>Curwensville Area SD</t>
  </si>
  <si>
    <t>Glendale SD</t>
  </si>
  <si>
    <t>Harmony Area SD</t>
  </si>
  <si>
    <t>Moshannon Valley SD</t>
  </si>
  <si>
    <t>Philipsburg-Osceola Area SD</t>
  </si>
  <si>
    <t>West Branch Area SD</t>
  </si>
  <si>
    <t>Keystone Central SD</t>
  </si>
  <si>
    <t>Tuscarora IU 11</t>
  </si>
  <si>
    <t>Central Fulton SD</t>
  </si>
  <si>
    <t>Forbes Road SD</t>
  </si>
  <si>
    <t>Fulton County Center for Career and Technology</t>
  </si>
  <si>
    <t>Southern Fulton SD</t>
  </si>
  <si>
    <t>Huntingdon Area SD</t>
  </si>
  <si>
    <t>Huntingdon County CTC</t>
  </si>
  <si>
    <t>Juniata Valley SD</t>
  </si>
  <si>
    <t>Stone Valley Community CS</t>
  </si>
  <si>
    <t>Mount Union Area SD</t>
  </si>
  <si>
    <t>Southern Huntingdon County SD</t>
  </si>
  <si>
    <t>Juniata County SD</t>
  </si>
  <si>
    <t>New Day CS</t>
  </si>
  <si>
    <t>Mifflin County Academy of Science and Technology</t>
  </si>
  <si>
    <t>Mifflin County SD</t>
  </si>
  <si>
    <t>Lincoln IU 12</t>
  </si>
  <si>
    <t>Bermudian Springs SD</t>
  </si>
  <si>
    <t>Conewago Valley SD</t>
  </si>
  <si>
    <t>Fairfield Area SD</t>
  </si>
  <si>
    <t>Gettysburg Area SD</t>
  </si>
  <si>
    <t>Littlestown Area SD</t>
  </si>
  <si>
    <t>Upper Adams SD</t>
  </si>
  <si>
    <t>Chambersburg Area SD</t>
  </si>
  <si>
    <t>Fannett-Metal SD</t>
  </si>
  <si>
    <t>Franklin County CTC</t>
  </si>
  <si>
    <t>Greencastle-Antrim SD</t>
  </si>
  <si>
    <t>Tuscarora SD</t>
  </si>
  <si>
    <t>Waynesboro Area SD</t>
  </si>
  <si>
    <t>Central York SD</t>
  </si>
  <si>
    <t>Dallastown Area SD</t>
  </si>
  <si>
    <t>Dover Area SD</t>
  </si>
  <si>
    <t>Eastern York SD</t>
  </si>
  <si>
    <t>Hanover Public SD</t>
  </si>
  <si>
    <t>Crispus Attucks CS</t>
  </si>
  <si>
    <t>Lincoln CS</t>
  </si>
  <si>
    <t>Northeastern York SD</t>
  </si>
  <si>
    <t>Red Lion Area SD</t>
  </si>
  <si>
    <t>South Eastern SD</t>
  </si>
  <si>
    <t>South Western SD</t>
  </si>
  <si>
    <t>Southern York County SD</t>
  </si>
  <si>
    <t>Spring Grove Area SD</t>
  </si>
  <si>
    <t>West York Area SD</t>
  </si>
  <si>
    <t>York City SD</t>
  </si>
  <si>
    <t>York Co School of Technology</t>
  </si>
  <si>
    <t>York Suburban SD</t>
  </si>
  <si>
    <t>Lancaster-Lebanon IU 13</t>
  </si>
  <si>
    <t>Cocalico SD</t>
  </si>
  <si>
    <t>Columbia Borough SD</t>
  </si>
  <si>
    <t>Conestoga Valley SD</t>
  </si>
  <si>
    <t>Donegal SD</t>
  </si>
  <si>
    <t>Eastern Lancaster County SD</t>
  </si>
  <si>
    <t>Elizabethtown Area SD</t>
  </si>
  <si>
    <t>Ephrata Area SD</t>
  </si>
  <si>
    <t>La Academia Partnership CS</t>
  </si>
  <si>
    <t>Hempfield SD</t>
  </si>
  <si>
    <t>Lampeter-Strasburg SD</t>
  </si>
  <si>
    <t>Lancaster County CTC</t>
  </si>
  <si>
    <t>Lancaster SD</t>
  </si>
  <si>
    <t>Manheim Central SD</t>
  </si>
  <si>
    <t>Manheim Township SD</t>
  </si>
  <si>
    <t>Penn Manor SD</t>
  </si>
  <si>
    <t>Pequea Valley SD</t>
  </si>
  <si>
    <t>Solanco SD</t>
  </si>
  <si>
    <t>Warwick SD</t>
  </si>
  <si>
    <t>Annville-Cleona SD</t>
  </si>
  <si>
    <t>Cornwall-Lebanon SD</t>
  </si>
  <si>
    <t>Eastern Lebanon County SD</t>
  </si>
  <si>
    <t>Lebanon County CTC</t>
  </si>
  <si>
    <t>Lebanon SD</t>
  </si>
  <si>
    <t>Northern Lebanon SD</t>
  </si>
  <si>
    <t>Palmyra Area SD</t>
  </si>
  <si>
    <t>Berks County IU 14</t>
  </si>
  <si>
    <t>Antietam SD</t>
  </si>
  <si>
    <t>Berks CTC</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</si>
  <si>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</si>
  <si>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</si>
  <si>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</si>
  <si>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</si>
  <si>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</si>
  <si>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</si>
  <si>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</si>
  <si>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</si>
  <si>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</si>
  <si>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</si>
  <si>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</si>
  <si>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</si>
  <si>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Reading Muhlenberg CTC</t>
  </si>
  <si>
    <t>Schuylkill Valley SD</t>
  </si>
  <si>
    <t>Tulpehocken Area SD</t>
  </si>
  <si>
    <t>Twin Valley SD</t>
  </si>
  <si>
    <t>Wilson SD</t>
  </si>
  <si>
    <t>Wyomissing Area SD</t>
  </si>
  <si>
    <t>Sankofa Freedom Academy CS</t>
  </si>
  <si>
    <t>Capital Area IU 15</t>
  </si>
  <si>
    <t>Big Spring SD</t>
  </si>
  <si>
    <t>Camp Hill SD</t>
  </si>
  <si>
    <t>Carlisle Area SD</t>
  </si>
  <si>
    <t>Cumberland Valley SD</t>
  </si>
  <si>
    <t>Cumberland Perry Area Career &amp; Technical Center</t>
  </si>
  <si>
    <t>East Pennsboro Area SD</t>
  </si>
  <si>
    <t>Mechanicsburg Area SD</t>
  </si>
  <si>
    <t>Shippensburg Area SD</t>
  </si>
  <si>
    <t>South Middleton SD</t>
  </si>
  <si>
    <t>West Shore SD</t>
  </si>
  <si>
    <t>Infinity CS</t>
  </si>
  <si>
    <t>Commonwealth Charter Academy CS</t>
  </si>
  <si>
    <t>Pennsylvania Distance Learning CS</t>
  </si>
  <si>
    <t>Central Dauphin SD</t>
  </si>
  <si>
    <t>Dauphin County Technical School</t>
  </si>
  <si>
    <t>Derry Township SD</t>
  </si>
  <si>
    <t>Premier Arts and Science CS</t>
  </si>
  <si>
    <t>Halifax Area SD</t>
  </si>
  <si>
    <t>Harrisburg City SD</t>
  </si>
  <si>
    <t>Sylvan Heights Science CS</t>
  </si>
  <si>
    <t>Lower Dauphin SD</t>
  </si>
  <si>
    <t>Middletown Area SD</t>
  </si>
  <si>
    <t>Millersburg Area SD</t>
  </si>
  <si>
    <t>Capital Area School for the Arts CS</t>
  </si>
  <si>
    <t>Reach Cyber CS</t>
  </si>
  <si>
    <t>Steelton-Highspire SD</t>
  </si>
  <si>
    <t>Susquehanna Township SD</t>
  </si>
  <si>
    <t>Upper Dauphin Area SD</t>
  </si>
  <si>
    <t>Greenwood SD</t>
  </si>
  <si>
    <t>Newport SD</t>
  </si>
  <si>
    <t>Susquenita SD</t>
  </si>
  <si>
    <t>West Perry SD</t>
  </si>
  <si>
    <t>Northern York County SD</t>
  </si>
  <si>
    <t>Central Susquehanna IU 16</t>
  </si>
  <si>
    <t>Benton Area SD</t>
  </si>
  <si>
    <t>Berwick Area SD</t>
  </si>
  <si>
    <t>Bloomsburg Area SD</t>
  </si>
  <si>
    <t>Central Columbia SD</t>
  </si>
  <si>
    <t>Columbia-Montour AVTS</t>
  </si>
  <si>
    <t>Millville Area SD</t>
  </si>
  <si>
    <t>Southern Columbia Area SD</t>
  </si>
  <si>
    <t>Danville Area SD</t>
  </si>
  <si>
    <t>Line Mountain SD</t>
  </si>
  <si>
    <t>Milton Area SD</t>
  </si>
  <si>
    <t>Mount Carmel Area SD</t>
  </si>
  <si>
    <t>Northumberland County CTC</t>
  </si>
  <si>
    <t>Shamokin Area SD</t>
  </si>
  <si>
    <t>Shikellamy SD</t>
  </si>
  <si>
    <t>Warrior Run SD</t>
  </si>
  <si>
    <t>Midd-West SD</t>
  </si>
  <si>
    <t>Selinsgrove Area SD</t>
  </si>
  <si>
    <t>Lewisburg Area SD</t>
  </si>
  <si>
    <t>Mifflinburg Area SD</t>
  </si>
  <si>
    <t>SUN Area Technical Institute</t>
  </si>
  <si>
    <t>BLaST IU 17</t>
  </si>
  <si>
    <t>Athens Area SD</t>
  </si>
  <si>
    <t>Northern Tier Career Center</t>
  </si>
  <si>
    <t>Canton Area SD</t>
  </si>
  <si>
    <t>Northeast Bradford SD</t>
  </si>
  <si>
    <t>Sayre Area SD</t>
  </si>
  <si>
    <t>Towanda Area SD</t>
  </si>
  <si>
    <t>Troy Area SD</t>
  </si>
  <si>
    <t>Wyalusing Area SD</t>
  </si>
  <si>
    <t>East Lycoming SD</t>
  </si>
  <si>
    <t>Jersey Shore Area SD</t>
  </si>
  <si>
    <t>Loyalsock Township SD</t>
  </si>
  <si>
    <t>Lycoming CTC</t>
  </si>
  <si>
    <t>Montgomery Area SD</t>
  </si>
  <si>
    <t>Montoursville Area SD</t>
  </si>
  <si>
    <t>Muncy SD</t>
  </si>
  <si>
    <t>South Williamsport Area SD</t>
  </si>
  <si>
    <t>Williamsport Area SD</t>
  </si>
  <si>
    <t>Sullivan County SD</t>
  </si>
  <si>
    <t>Northern Tioga SD</t>
  </si>
  <si>
    <t>Southern Tioga SD</t>
  </si>
  <si>
    <t>Wellsboro Area SD</t>
  </si>
  <si>
    <t>Luzerne IU 18</t>
  </si>
  <si>
    <t>Bear Creek Community CS</t>
  </si>
  <si>
    <t>Crestwood SD</t>
  </si>
  <si>
    <t>Dallas SD</t>
  </si>
  <si>
    <t>Greater Nanticoke Area SD</t>
  </si>
  <si>
    <t>Hanover Area SD</t>
  </si>
  <si>
    <t>Hazleton Area SD</t>
  </si>
  <si>
    <t>Lake-Lehman SD</t>
  </si>
  <si>
    <t>Northwest Area SD</t>
  </si>
  <si>
    <t>Pittston Area SD</t>
  </si>
  <si>
    <t>Wilkes-Barre Area CTC</t>
  </si>
  <si>
    <t>West Side CTC</t>
  </si>
  <si>
    <t>Wilkes-Barre Area SD</t>
  </si>
  <si>
    <t>Wyoming Area SD</t>
  </si>
  <si>
    <t>Wyoming Valley West SD</t>
  </si>
  <si>
    <t>Tunkhannock Area SD</t>
  </si>
  <si>
    <t>Northeastern Educational IU 19</t>
  </si>
  <si>
    <t>Fell CS</t>
  </si>
  <si>
    <t>Abington Heights SD</t>
  </si>
  <si>
    <t>Carbondale Area SD</t>
  </si>
  <si>
    <t>Dunmore SD</t>
  </si>
  <si>
    <t>CTC of Lackawanna County</t>
  </si>
  <si>
    <t>Lakeland SD</t>
  </si>
  <si>
    <t>Howard Gardner Multiple Intelligence CS</t>
  </si>
  <si>
    <t>Mid Valley SD</t>
  </si>
  <si>
    <t>North Pocono SD</t>
  </si>
  <si>
    <t>Old Forge SD</t>
  </si>
  <si>
    <t>Riverside SD</t>
  </si>
  <si>
    <t>Scranton SD</t>
  </si>
  <si>
    <t>Valley View SD</t>
  </si>
  <si>
    <t>Blue Ridge SD</t>
  </si>
  <si>
    <t>Elk Lake SD</t>
  </si>
  <si>
    <t>Forest City Regional SD</t>
  </si>
  <si>
    <t>Montrose Area SD</t>
  </si>
  <si>
    <t>Mountain View SD</t>
  </si>
  <si>
    <t>Susquehanna County CTC</t>
  </si>
  <si>
    <t>Susquehanna Community SD</t>
  </si>
  <si>
    <t>Wallenpaupack Area SD</t>
  </si>
  <si>
    <t>Wayne Highlands SD</t>
  </si>
  <si>
    <t>Western Wayne SD</t>
  </si>
  <si>
    <t>Lackawanna Trail SD</t>
  </si>
  <si>
    <t>Colonial IU 20</t>
  </si>
  <si>
    <t>Evergreen Community CS</t>
  </si>
  <si>
    <t>East Stroudsburg Area SD</t>
  </si>
  <si>
    <t>Monroe Career &amp; Tech Inst</t>
  </si>
  <si>
    <t>Pleasant Valley SD</t>
  </si>
  <si>
    <t>Pocono Mountain SD</t>
  </si>
  <si>
    <t>Stroudsburg Area SD</t>
  </si>
  <si>
    <t>Lehigh Valley Academy Regional CS</t>
  </si>
  <si>
    <t>Bangor Area SD</t>
  </si>
  <si>
    <t>Bethlehem Area SD</t>
  </si>
  <si>
    <t>Bethlehem AVTS</t>
  </si>
  <si>
    <t>Career Institute of Technology</t>
  </si>
  <si>
    <t>Lehigh Valley Charter High School for the Arts</t>
  </si>
  <si>
    <t>Easton Area SD</t>
  </si>
  <si>
    <t>Nazareth Area SD</t>
  </si>
  <si>
    <t>Northampton Area SD</t>
  </si>
  <si>
    <t>Pen Argyl Area SD</t>
  </si>
  <si>
    <t>Saucon Valley SD</t>
  </si>
  <si>
    <t>Easton Arts Academy Elementary CS</t>
  </si>
  <si>
    <t>Wilson Area SD</t>
  </si>
  <si>
    <t>Delaware Valley SD</t>
  </si>
  <si>
    <t>Carbon-Lehigh IU 21</t>
  </si>
  <si>
    <t>Carbon Career &amp; Technical Institute</t>
  </si>
  <si>
    <t>Jim Thorpe Area SD</t>
  </si>
  <si>
    <t>Lehighton Area SD</t>
  </si>
  <si>
    <t>Palmerton Area SD</t>
  </si>
  <si>
    <t>Panther Valley SD</t>
  </si>
  <si>
    <t>Weatherly Area SD</t>
  </si>
  <si>
    <t>Allentown City SD</t>
  </si>
  <si>
    <t>Catasauqua Area SD</t>
  </si>
  <si>
    <t>East Penn SD</t>
  </si>
  <si>
    <t>Lehigh Career &amp; Technical Institute</t>
  </si>
  <si>
    <t>Roberto Clemente CS</t>
  </si>
  <si>
    <t>Circle of Seasons CS</t>
  </si>
  <si>
    <t>Northern Lehigh SD</t>
  </si>
  <si>
    <t>Northwestern Lehigh SD</t>
  </si>
  <si>
    <t>Parkland SD</t>
  </si>
  <si>
    <t>Innovative Arts Academy CS</t>
  </si>
  <si>
    <t>Salisbury Township SD</t>
  </si>
  <si>
    <t>Southern Lehigh SD</t>
  </si>
  <si>
    <t>Arts Academy CS</t>
  </si>
  <si>
    <t>Whitehall-Coplay SD</t>
  </si>
  <si>
    <t>Executive Education Academy CS</t>
  </si>
  <si>
    <t>Arts Academy Elementary CS</t>
  </si>
  <si>
    <t>Bucks County IU 22</t>
  </si>
  <si>
    <t>Center for Student Learning CS at Pennsbury</t>
  </si>
  <si>
    <t>Bensalem Township SD</t>
  </si>
  <si>
    <t>Bristol Borough SD</t>
  </si>
  <si>
    <t>Bristol Township SD</t>
  </si>
  <si>
    <t>Bucks County Technical High School</t>
  </si>
  <si>
    <t>Centennial SD</t>
  </si>
  <si>
    <t>Central Bucks SD</t>
  </si>
  <si>
    <t>Council Rock SD</t>
  </si>
  <si>
    <t>School Lane CS</t>
  </si>
  <si>
    <t>Bucks County Montessori CS</t>
  </si>
  <si>
    <t>Middle Bucks Institute of Technology</t>
  </si>
  <si>
    <t>Morrisville Borough SD</t>
  </si>
  <si>
    <t>Neshaminy SD</t>
  </si>
  <si>
    <t>New Hope-Solebury SD</t>
  </si>
  <si>
    <t>Palisades SD</t>
  </si>
  <si>
    <t>Pennridge SD</t>
  </si>
  <si>
    <t>Pennsbury SD</t>
  </si>
  <si>
    <t>Quakertown Community SD</t>
  </si>
  <si>
    <t>Upper Bucks County Technical School</t>
  </si>
  <si>
    <t>Montgomery County IU 23</t>
  </si>
  <si>
    <t>Pennsylvania Virtual CS</t>
  </si>
  <si>
    <t>Abington SD</t>
  </si>
  <si>
    <t>Bryn Athyn SD</t>
  </si>
  <si>
    <t>Central Montco Technical High School</t>
  </si>
  <si>
    <t>Cheltenham SD</t>
  </si>
  <si>
    <t>Colonial SD</t>
  </si>
  <si>
    <t>Souderton CS Collaborative</t>
  </si>
  <si>
    <t>Eastern Center for Arts &amp; Technology</t>
  </si>
  <si>
    <t>Hatboro-Horsham SD</t>
  </si>
  <si>
    <t>Jenkintown SD</t>
  </si>
  <si>
    <t>Lower Merion SD</t>
  </si>
  <si>
    <t>Lower Moreland Township SD</t>
  </si>
  <si>
    <t>Methacton SD</t>
  </si>
  <si>
    <t>North Montco Tech Career Center</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</si>
  <si>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</si>
  <si>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</si>
  <si>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</si>
  <si>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</si>
  <si>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</si>
  <si>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</si>
  <si>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</si>
  <si>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</si>
  <si>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</si>
  <si>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</si>
  <si>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</si>
  <si>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</si>
  <si>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Western Montgomery CTC</t>
  </si>
  <si>
    <t>Wissahickon SD</t>
  </si>
  <si>
    <t>Chester County IU 24</t>
  </si>
  <si>
    <t>21st Century Cyber CS</t>
  </si>
  <si>
    <t>Avon Grove CS</t>
  </si>
  <si>
    <t>Pennsylvania Leadership CS</t>
  </si>
  <si>
    <t>Avon Grove SD</t>
  </si>
  <si>
    <t>Chester County Technical College HS</t>
  </si>
  <si>
    <t>Coatesville Area SD</t>
  </si>
  <si>
    <t>Downingtown Area SD</t>
  </si>
  <si>
    <t>Chester Co Family Academy CS</t>
  </si>
  <si>
    <t>Collegium CS</t>
  </si>
  <si>
    <t>Renaissance Academy CS</t>
  </si>
  <si>
    <t>Great Valley SD</t>
  </si>
  <si>
    <t>Kennett Consolidated SD</t>
  </si>
  <si>
    <t>Octorara Area SD</t>
  </si>
  <si>
    <t>Owen J Roberts SD</t>
  </si>
  <si>
    <t>Oxford Area SD</t>
  </si>
  <si>
    <t>Phoenixville Area SD</t>
  </si>
  <si>
    <t>Tredyffrin-Easttown SD</t>
  </si>
  <si>
    <t>Unionville-Chadds Ford SD</t>
  </si>
  <si>
    <t>West Chester Area SD</t>
  </si>
  <si>
    <t>Delaware County IU 25</t>
  </si>
  <si>
    <t>Achievement House CS</t>
  </si>
  <si>
    <t>Widener Partnership CS</t>
  </si>
  <si>
    <t>Chester-Upland SD</t>
  </si>
  <si>
    <t>Chichester SD</t>
  </si>
  <si>
    <t>Delaware County Technical High School</t>
  </si>
  <si>
    <t>Chester Community CS</t>
  </si>
  <si>
    <t>Vision Academy CS</t>
  </si>
  <si>
    <t>Garnet Valley SD</t>
  </si>
  <si>
    <t>Haverford Township SD</t>
  </si>
  <si>
    <t>Interboro SD</t>
  </si>
  <si>
    <t>Marple Newtown SD</t>
  </si>
  <si>
    <t>Chester Charter Scholars Academy CS</t>
  </si>
  <si>
    <t>Penn-Delco SD</t>
  </si>
  <si>
    <t>Radnor Township SD</t>
  </si>
  <si>
    <t>Ridley SD</t>
  </si>
  <si>
    <t>Rose Tree Media SD</t>
  </si>
  <si>
    <t>Southeast Delco SD</t>
  </si>
  <si>
    <t>Springfield SD</t>
  </si>
  <si>
    <t>Upper Darby SD</t>
  </si>
  <si>
    <t>Wallingford-Swarthmore SD</t>
  </si>
  <si>
    <t>William Penn SD</t>
  </si>
  <si>
    <t>Russell Byers CS</t>
  </si>
  <si>
    <t>Mastery CHS-Lenfest Campus</t>
  </si>
  <si>
    <t>People for People CS</t>
  </si>
  <si>
    <t>Green Woods CS</t>
  </si>
  <si>
    <t>West Phila. Achievement CES</t>
  </si>
  <si>
    <t>Wissahickon CS</t>
  </si>
  <si>
    <t>Richard Allen Preparatory CS</t>
  </si>
  <si>
    <t>Philadelphia Electrical &amp; Tech CHS</t>
  </si>
  <si>
    <t>Belmont CS</t>
  </si>
  <si>
    <t>Discovery CS</t>
  </si>
  <si>
    <t>KIPP Philadelphia CS</t>
  </si>
  <si>
    <t>Maritime Academy CS</t>
  </si>
  <si>
    <t>Ad Prima CS</t>
  </si>
  <si>
    <t>Philadelphia Montessori CS</t>
  </si>
  <si>
    <t>Northwood Academy CS</t>
  </si>
  <si>
    <t>Agora Cyber CS</t>
  </si>
  <si>
    <t>Folk Arts-Cultural Treasures CS</t>
  </si>
  <si>
    <t>Mastery CS-Shoemaker Campus</t>
  </si>
  <si>
    <t>Mastery CS-Thomas Campus</t>
  </si>
  <si>
    <t>Philadelphia Hebrew Public CS</t>
  </si>
  <si>
    <t>TECH Freire CS</t>
  </si>
  <si>
    <t>Esperanza Cyber CS</t>
  </si>
  <si>
    <t>MaST Community CS III</t>
  </si>
  <si>
    <t>Mastery CS-Clymer Elementary</t>
  </si>
  <si>
    <t>Independence CS West</t>
  </si>
  <si>
    <t>Universal Alcorn CS</t>
  </si>
  <si>
    <t>Community Academy of Philadelphia CS</t>
  </si>
  <si>
    <t>Harambee Institute of Science and Technology CS</t>
  </si>
  <si>
    <t>Youth Build Phila CS</t>
  </si>
  <si>
    <t>Preparatory CS of Mathematics Science Tech and Careers</t>
  </si>
  <si>
    <t>Imhotep Institute CHS</t>
  </si>
  <si>
    <t>Alliance for Progress CS</t>
  </si>
  <si>
    <t>Multicultural Academy CS</t>
  </si>
  <si>
    <t>West Oak Lane CS</t>
  </si>
  <si>
    <t>Inquiry CS</t>
  </si>
  <si>
    <t>Eugenio Maria De Hostos CS</t>
  </si>
  <si>
    <t>Laboratory CS</t>
  </si>
  <si>
    <t>MaST Community CS II</t>
  </si>
  <si>
    <t>MAST Community CS</t>
  </si>
  <si>
    <t>Christopher Columbus CS</t>
  </si>
  <si>
    <t>Universal Institute CS</t>
  </si>
  <si>
    <t>Math Civics and Sciences CS</t>
  </si>
  <si>
    <t>Young Scholars CS</t>
  </si>
  <si>
    <t>Freire CS</t>
  </si>
  <si>
    <t>Philadelphia Academy CS</t>
  </si>
  <si>
    <t>Mastery CS-Hardy Williams</t>
  </si>
  <si>
    <t>Global Leadership Academy CS</t>
  </si>
  <si>
    <t>Philadelphia Performing Arts CS</t>
  </si>
  <si>
    <t>Universal Vare CS</t>
  </si>
  <si>
    <t>New Foundations CS</t>
  </si>
  <si>
    <t>Esperanza Academy CS</t>
  </si>
  <si>
    <t>Franklin Towne CHS</t>
  </si>
  <si>
    <t>Olney Charter High School</t>
  </si>
  <si>
    <t>Mariana Bracetti Academy CS</t>
  </si>
  <si>
    <t>Independence CS</t>
  </si>
  <si>
    <t>Mastery CS-Gratz Campus</t>
  </si>
  <si>
    <t>KIPP North Philadelphia CS</t>
  </si>
  <si>
    <t>KIPP DuBois CS</t>
  </si>
  <si>
    <t>Philadelphia City SD</t>
  </si>
  <si>
    <t>KIPP West Philadelphia CS</t>
  </si>
  <si>
    <t>The Philadelphia CS for Arts and Sciences at HR Edmunds</t>
  </si>
  <si>
    <t>Mastery CS-Harrity Campus</t>
  </si>
  <si>
    <t>Deep Roots CS</t>
  </si>
  <si>
    <t>Mastery CS-Smedley Campus</t>
  </si>
  <si>
    <t>Universal Creighton CS</t>
  </si>
  <si>
    <t>Mastery Prep Elementary CS</t>
  </si>
  <si>
    <t>Global Leadership Academy CS Southwest at Huey</t>
  </si>
  <si>
    <t>Mastery CS John Wister Elementary</t>
  </si>
  <si>
    <t>Frederick Douglass Mastery CS</t>
  </si>
  <si>
    <t>Mastery CS-Francis D. Pastorius Elementary</t>
  </si>
  <si>
    <t>Memphis Street Academy CS @ JP Jones</t>
  </si>
  <si>
    <t>Mastery CS-Mann Campus</t>
  </si>
  <si>
    <t>Universal Audenried CS</t>
  </si>
  <si>
    <t>Lindley Academy CS at Birney</t>
  </si>
  <si>
    <t>Mastery CS-Cleveland Elementary</t>
  </si>
  <si>
    <t>Beaver Valley IU 27</t>
  </si>
  <si>
    <t>Lincoln Park Performing Arts CS</t>
  </si>
  <si>
    <t>Aliquippa SD</t>
  </si>
  <si>
    <t>Ambridge Area SD</t>
  </si>
  <si>
    <t>Beaver Area SD</t>
  </si>
  <si>
    <t>Beaver County CTC</t>
  </si>
  <si>
    <t>Big Beaver Falls Area SD</t>
  </si>
  <si>
    <t>Blackhawk SD</t>
  </si>
  <si>
    <t>Central Valley SD</t>
  </si>
  <si>
    <t>Freedom Area SD</t>
  </si>
  <si>
    <t>Pennsylvania Cyber CS</t>
  </si>
  <si>
    <t>Hopewell Area SD</t>
  </si>
  <si>
    <t>Midland Borough SD</t>
  </si>
  <si>
    <t>New Brighton Area SD</t>
  </si>
  <si>
    <t>Riverside Beaver County SD</t>
  </si>
  <si>
    <t>Baden Academy CS</t>
  </si>
  <si>
    <t>Rochester Area SD</t>
  </si>
  <si>
    <t>South Side Area SD</t>
  </si>
  <si>
    <t>Western Beaver County SD</t>
  </si>
  <si>
    <t>ARIN IU 28</t>
  </si>
  <si>
    <t>Apollo-Ridge SD</t>
  </si>
  <si>
    <t>Armstrong SD</t>
  </si>
  <si>
    <t>Freeport Area SD</t>
  </si>
  <si>
    <t>Leechburg Area SD</t>
  </si>
  <si>
    <t>Lenape Tech</t>
  </si>
  <si>
    <t>River Valley SD</t>
  </si>
  <si>
    <t>Homer-Center SD</t>
  </si>
  <si>
    <t>Indiana Area SD</t>
  </si>
  <si>
    <t>Indiana County Technology Center</t>
  </si>
  <si>
    <t>Marion Center Area SD</t>
  </si>
  <si>
    <t>Penns Manor Area SD</t>
  </si>
  <si>
    <t>Purchase Line SD</t>
  </si>
  <si>
    <t>United SD</t>
  </si>
  <si>
    <t>Schuylkill IU 29</t>
  </si>
  <si>
    <t>Blue Mountain SD</t>
  </si>
  <si>
    <t>Mahanoy Area SD</t>
  </si>
  <si>
    <t>Minersville Area SD</t>
  </si>
  <si>
    <t>Gillingham Charter School</t>
  </si>
  <si>
    <t>North Schuylkill SD</t>
  </si>
  <si>
    <t>Pine Grove Area SD</t>
  </si>
  <si>
    <t>Pottsville Area SD</t>
  </si>
  <si>
    <t>Saint Clair Area SD</t>
  </si>
  <si>
    <t>Schuylkill Technology Centers</t>
  </si>
  <si>
    <t>Shenandoah Valley SD</t>
  </si>
  <si>
    <t>Schuylkill Haven Area SD</t>
  </si>
  <si>
    <t>Tamaqua Area SD</t>
  </si>
  <si>
    <t>Tri-Valley SD</t>
  </si>
  <si>
    <t>Williams Valley SD</t>
  </si>
  <si>
    <t>John B. Stetson CS</t>
  </si>
  <si>
    <t>Lehigh Valley Dual Language CS</t>
  </si>
  <si>
    <t>Vida CS</t>
  </si>
  <si>
    <t>Franklin Towne Charter Elementary School</t>
  </si>
  <si>
    <t>Mastery CS-Pickett Campus</t>
  </si>
  <si>
    <t>Propel CS-Braddock Hills</t>
  </si>
  <si>
    <t>Bluford CS</t>
  </si>
  <si>
    <t>Pan American Academy CS</t>
  </si>
  <si>
    <t>Lincoln Leadership Academy CS</t>
  </si>
  <si>
    <t>ASPIRA Bilingual Cyber CS</t>
  </si>
  <si>
    <t>Keystone Academy CS</t>
  </si>
  <si>
    <t>Boys Latin of Philadelphia CS</t>
  </si>
  <si>
    <t>York Academy Regional CS</t>
  </si>
  <si>
    <t>Gettysburg Montessori CS</t>
  </si>
  <si>
    <t>Environmental CS at Frick Park</t>
  </si>
  <si>
    <t>Version</t>
  </si>
  <si>
    <t>Date</t>
  </si>
  <si>
    <t>↓ Select County With Your Mouse and the Table Below Will Repopulate With School District / Vo-Tech / Intermediate Unit / Charter School</t>
  </si>
  <si>
    <t>Statewide</t>
  </si>
  <si>
    <t>All</t>
  </si>
  <si>
    <t>21st Century Cyber CS</t>
  </si>
  <si>
    <t>A W Beattie Career Center</t>
  </si>
  <si>
    <t>ARIN IU 28</t>
  </si>
  <si>
    <t>ASPIRA Bilingual Cyber CS</t>
  </si>
  <si>
    <t>Abington Heights SD</t>
  </si>
  <si>
    <t>Abington SD</t>
  </si>
  <si>
    <t>Achievement House CS</t>
  </si>
  <si>
    <t>Ad Prima CS</t>
  </si>
  <si>
    <t>Admiral Peary AVTS</t>
  </si>
  <si>
    <t>Agora Cyber CS</t>
  </si>
  <si>
    <t>Albert Gallatin Area SD</t>
  </si>
  <si>
    <t>Aliquippa SD</t>
  </si>
  <si>
    <t>Allegheny IU 3</t>
  </si>
  <si>
    <t>Allegheny Valley SD</t>
  </si>
  <si>
    <t>Allegheny-Clarion Valley SD</t>
  </si>
  <si>
    <t>Allentown City SD</t>
  </si>
  <si>
    <t>Alliance for Progress CS</t>
  </si>
  <si>
    <t>Altoona Area SD</t>
  </si>
  <si>
    <t>Ambridge Area SD</t>
  </si>
  <si>
    <t>Annville-Cleona SD</t>
  </si>
  <si>
    <t>Antietam SD</t>
  </si>
  <si>
    <t>Antonia Pantoja Community CS</t>
  </si>
  <si>
    <t>Apollo-Ridge SD</t>
  </si>
  <si>
    <t>Appalachia IU 8</t>
  </si>
  <si>
    <t>Armstrong SD</t>
  </si>
  <si>
    <t>Arts Academy CS</t>
  </si>
  <si>
    <t>Arts Academy Elementary CS</t>
  </si>
  <si>
    <t>Athens Area SD</t>
  </si>
  <si>
    <t>Austin Area SD</t>
  </si>
  <si>
    <t>Avella Area SD</t>
  </si>
  <si>
    <t>Avon Grove CS</t>
  </si>
  <si>
    <t>Avon Grove SD</t>
  </si>
  <si>
    <t>Avonworth SD</t>
  </si>
  <si>
    <t>BLaST IU 17</t>
  </si>
  <si>
    <t>Baden Academy CS</t>
  </si>
  <si>
    <t>Bald Eagle Area SD</t>
  </si>
  <si>
    <t>Baldwin-Whitehall SD</t>
  </si>
  <si>
    <t>Bangor Area SD</t>
  </si>
  <si>
    <t>Bear Creek Community CS</t>
  </si>
  <si>
    <t>Beaver Area SD</t>
  </si>
  <si>
    <t>Beaver County CTC</t>
  </si>
  <si>
    <t>Beaver Valley IU 27</t>
  </si>
  <si>
    <t>Bedford Area SD</t>
  </si>
  <si>
    <t>Bedford County Technical Center</t>
  </si>
  <si>
    <t>Belle Vernon Area SD</t>
  </si>
  <si>
    <t>Bellefonte Area SD</t>
  </si>
  <si>
    <t>Bellwood-Antis SD</t>
  </si>
  <si>
    <t>Belmont CS</t>
  </si>
  <si>
    <t>Bensalem Township SD</t>
  </si>
  <si>
    <t>Benton Area SD</t>
  </si>
  <si>
    <t>Bentworth SD</t>
  </si>
  <si>
    <t>Berks CTC</t>
  </si>
  <si>
    <t>Berks County IU 14</t>
  </si>
  <si>
    <t>Berlin Brothersvalley SD</t>
  </si>
  <si>
    <t>Bermudian Springs SD</t>
  </si>
  <si>
    <t>Berwick Area SD</t>
  </si>
  <si>
    <t>Bethel Park SD</t>
  </si>
  <si>
    <t>Bethlehem AVTS</t>
  </si>
  <si>
    <t>Bethlehem Area SD</t>
  </si>
  <si>
    <t>Bethlehem-Center SD</t>
  </si>
  <si>
    <t>Big Beaver Falls Area SD</t>
  </si>
  <si>
    <t>Big Spring SD</t>
  </si>
  <si>
    <t>Blackhawk SD</t>
  </si>
  <si>
    <t>Blacklick Valley SD</t>
  </si>
  <si>
    <t>Bloomsburg Area SD</t>
  </si>
  <si>
    <t>Blue Mountain SD</t>
  </si>
  <si>
    <t>Blue Ridge SD</t>
  </si>
  <si>
    <t>Bluford CS</t>
  </si>
  <si>
    <t>Boyertown Area SD</t>
  </si>
  <si>
    <t>Boys Latin of Philadelphia CS</t>
  </si>
  <si>
    <t>Bradford Area SD</t>
  </si>
  <si>
    <t>Brandywine Heights Area SD</t>
  </si>
  <si>
    <t>Brentwood Borough SD</t>
  </si>
  <si>
    <t>Bristol Borough SD</t>
  </si>
  <si>
    <t>Bristol Township SD</t>
  </si>
  <si>
    <t>Brockway Area SD</t>
  </si>
  <si>
    <t>Brookville Area SD</t>
  </si>
  <si>
    <t>Brownsville Area SD</t>
  </si>
  <si>
    <t>Bryn Athyn SD</t>
  </si>
  <si>
    <t>Bucks County IU 22</t>
  </si>
  <si>
    <t>Bucks County Montessori CS</t>
  </si>
  <si>
    <t>Bucks County Technical High School</t>
  </si>
  <si>
    <t>Burgettstown Area SD</t>
  </si>
  <si>
    <t>Burrell SD</t>
  </si>
  <si>
    <t>Butler Area SD</t>
  </si>
  <si>
    <t>Butler County AVTS</t>
  </si>
  <si>
    <t>CTC of Lackawanna County</t>
  </si>
  <si>
    <t>California Area SD</t>
  </si>
  <si>
    <t>Cambria Heights SD</t>
  </si>
  <si>
    <t>Cameron County SD</t>
  </si>
  <si>
    <t>Camp Hill SD</t>
  </si>
  <si>
    <t>Canon-McMillan SD</t>
  </si>
  <si>
    <t>Canton Area SD</t>
  </si>
  <si>
    <t>Capital Area IU 15</t>
  </si>
  <si>
    <t>Capital Area School for the Arts CS</t>
  </si>
  <si>
    <t>Carbon Career &amp; Technical Institute</t>
  </si>
  <si>
    <t>Carbon-Lehigh IU 21</t>
  </si>
  <si>
    <t>Carbondale Area SD</t>
  </si>
  <si>
    <t>Career Institute of Technology</t>
  </si>
  <si>
    <t>Carlisle Area SD</t>
  </si>
  <si>
    <t>Carlynton SD</t>
  </si>
  <si>
    <t>Carmichaels Area SD</t>
  </si>
  <si>
    <t>Catasauqua Area SD</t>
  </si>
  <si>
    <t>Centennial SD</t>
  </si>
  <si>
    <t>Center for Student Learning CS at Pennsbury</t>
  </si>
  <si>
    <t>Central Bucks SD</t>
  </si>
  <si>
    <t>Central Cambria SD</t>
  </si>
  <si>
    <t>Central Columbia SD</t>
  </si>
  <si>
    <t>Central Dauphin SD</t>
  </si>
  <si>
    <t>Central Fulton SD</t>
  </si>
  <si>
    <t>Central Greene SD</t>
  </si>
  <si>
    <t>Central IU 10</t>
  </si>
  <si>
    <t>Central Montco Technical High School</t>
  </si>
  <si>
    <t>Central PA Digital Learning Foundation CS</t>
  </si>
  <si>
    <t>Central PA Institute of Science &amp; Technology</t>
  </si>
  <si>
    <t>Central Susquehanna IU 16</t>
  </si>
  <si>
    <t>Central Valley SD</t>
  </si>
  <si>
    <t>Central Westmoreland CTC</t>
  </si>
  <si>
    <t>Central York SD</t>
  </si>
  <si>
    <t>Centre Learning Community CS</t>
  </si>
  <si>
    <t>Chambersburg Area SD</t>
  </si>
  <si>
    <t>Charleroi SD</t>
  </si>
  <si>
    <t>Chartiers Valley SD</t>
  </si>
  <si>
    <t>Chartiers-Houston SD</t>
  </si>
  <si>
    <t>Cheltenham SD</t>
  </si>
  <si>
    <t>Chester Charter Scholars Academy CS</t>
  </si>
  <si>
    <t>Chester Co Family Academy CS</t>
  </si>
  <si>
    <t>Chester Community CS</t>
  </si>
  <si>
    <t>Chester County IU 24</t>
  </si>
  <si>
    <t>Chester County Technical College HS</t>
  </si>
  <si>
    <t>Chester-Upland SD</t>
  </si>
  <si>
    <t>Chestnut Ridge SD</t>
  </si>
  <si>
    <t>Chichester SD</t>
  </si>
  <si>
    <t>Christopher Columbus CS</t>
  </si>
  <si>
    <t>Circle of Seasons CS</t>
  </si>
  <si>
    <t>City CHS</t>
  </si>
  <si>
    <t>Clairton City SD</t>
  </si>
  <si>
    <t>Clarion Area SD</t>
  </si>
  <si>
    <t>Clarion County Career Center</t>
  </si>
  <si>
    <t>Clarion-Limestone Area SD</t>
  </si>
  <si>
    <t>Claysburg-Kimmel SD</t>
  </si>
  <si>
    <t>Clearfield Area SD</t>
  </si>
  <si>
    <t>Clearfield County CTC</t>
  </si>
  <si>
    <t>Coatesville Area SD</t>
  </si>
  <si>
    <t>Cocalico SD</t>
  </si>
  <si>
    <t>Collegium CS</t>
  </si>
  <si>
    <t>Colonial IU 20</t>
  </si>
  <si>
    <t>Colonial SD</t>
  </si>
  <si>
    <t>Columbia Borough SD</t>
  </si>
  <si>
    <t>Columbia-Montour AVTS</t>
  </si>
  <si>
    <t>Commodore Perry SD</t>
  </si>
  <si>
    <t>Commonwealth Charter Academy CS</t>
  </si>
  <si>
    <t>Community Academy of Philadelphia CS</t>
  </si>
  <si>
    <t>Conemaugh Township Area SD</t>
  </si>
  <si>
    <t>Conemaugh Valley SD</t>
  </si>
  <si>
    <t>Conestoga Valley SD</t>
  </si>
  <si>
    <t>Conewago Valley SD</t>
  </si>
  <si>
    <t>Conneaut SD</t>
  </si>
  <si>
    <t>Connellsville Area Career &amp; Technical Center</t>
  </si>
  <si>
    <t>Connellsville Area SD</t>
  </si>
  <si>
    <t>Conrad Weiser Area SD</t>
  </si>
  <si>
    <t>Cornell SD</t>
  </si>
  <si>
    <t>Cornwall-Lebanon SD</t>
  </si>
  <si>
    <t>Corry Area SD</t>
  </si>
  <si>
    <t>Coudersport Area SD</t>
  </si>
  <si>
    <t>Council Rock SD</t>
  </si>
  <si>
    <t>Cranberry Area SD</t>
  </si>
  <si>
    <t>Crawford Central SD</t>
  </si>
  <si>
    <t>Crawford County CTC</t>
  </si>
  <si>
    <t>Crestwood SD</t>
  </si>
  <si>
    <t>Crispus Attucks CS</t>
  </si>
  <si>
    <t>Cumberland Perry Area Career &amp; Technical Center</t>
  </si>
  <si>
    <t>Cumberland Valley SD</t>
  </si>
  <si>
    <t>Curwensville Area SD</t>
  </si>
  <si>
    <t>Dallas SD</t>
  </si>
  <si>
    <t>Dallastown Area SD</t>
  </si>
  <si>
    <t>Daniel Boone Area SD</t>
  </si>
  <si>
    <t>Danville Area SD</t>
  </si>
  <si>
    <t>Daroff CS</t>
  </si>
  <si>
    <t>Dauphin County Technical School</t>
  </si>
  <si>
    <t>Deep Roots CS</t>
  </si>
  <si>
    <t>Deer Lakes SD</t>
  </si>
  <si>
    <t>Delaware County IU 25</t>
  </si>
  <si>
    <t>Delaware County Technical High School</t>
  </si>
  <si>
    <t>Delaware Valley SD</t>
  </si>
  <si>
    <t>Derry Area SD</t>
  </si>
  <si>
    <t>Derry Township SD</t>
  </si>
  <si>
    <t>Discovery CS</t>
  </si>
  <si>
    <t>Donegal SD</t>
  </si>
  <si>
    <t>Dover Area SD</t>
  </si>
  <si>
    <t>Downingtown Area SD</t>
  </si>
  <si>
    <t>Dr Robert Ketterer CS Inc</t>
  </si>
  <si>
    <t>DuBois Area SD</t>
  </si>
  <si>
    <t>Dunmore SD</t>
  </si>
  <si>
    <t>Duquesne City SD</t>
  </si>
  <si>
    <t>East Allegheny SD</t>
  </si>
  <si>
    <t>East Lycoming SD</t>
  </si>
  <si>
    <t>East Penn SD</t>
  </si>
  <si>
    <t>East Pennsboro Area SD</t>
  </si>
  <si>
    <t>East Stroudsburg Area SD</t>
  </si>
  <si>
    <t>Eastern Center for Arts &amp; Technology</t>
  </si>
  <si>
    <t>Eastern Lancaster County SD</t>
  </si>
  <si>
    <t>Eastern Lebanon County SD</t>
  </si>
  <si>
    <t>Eastern Westmoreland CTC</t>
  </si>
  <si>
    <t>Eastern York SD</t>
  </si>
  <si>
    <t>Easton Area SD</t>
  </si>
  <si>
    <t>Easton Arts Academy Elementary CS</t>
  </si>
  <si>
    <t>Elizabeth Forward SD</t>
  </si>
  <si>
    <t>Elizabethtown Area SD</t>
  </si>
  <si>
    <t>Elk Lake SD</t>
  </si>
  <si>
    <t>Ellwood City Area SD</t>
  </si>
  <si>
    <t>Environmental CS at Frick Park</t>
  </si>
  <si>
    <t>Ephrata Area SD</t>
  </si>
  <si>
    <t>Erie City SD</t>
  </si>
  <si>
    <t>Erie County Technical School</t>
  </si>
  <si>
    <t>Erie Rise Leadership Academy CS</t>
  </si>
  <si>
    <t>Esperanza Academy CS</t>
  </si>
  <si>
    <t>Esperanza Cyber CS</t>
  </si>
  <si>
    <t>Eugenio Maria De Hostos CS</t>
  </si>
  <si>
    <t>Everett Area SD</t>
  </si>
  <si>
    <t>Evergreen Community CS</t>
  </si>
  <si>
    <t>Executive Education Academy CS</t>
  </si>
  <si>
    <t>Exeter Township SD</t>
  </si>
  <si>
    <t>Fairfield Area SD</t>
  </si>
  <si>
    <t>Fairview SD</t>
  </si>
  <si>
    <t>Fannett-Metal SD</t>
  </si>
  <si>
    <t>Farrell Area SD</t>
  </si>
  <si>
    <t>Fayette County Career &amp; Technical Institute</t>
  </si>
  <si>
    <t>Fell CS</t>
  </si>
  <si>
    <t>Ferndale Area SD</t>
  </si>
  <si>
    <t>First Philadelphia Preparatory CS</t>
  </si>
  <si>
    <t>Fleetwood Area SD</t>
  </si>
  <si>
    <t>Folk Arts-Cultural Treasures CS</t>
  </si>
  <si>
    <t>Forbes Road CTC</t>
  </si>
  <si>
    <t>Forbes Road SD</t>
  </si>
  <si>
    <t>Forest Area SD</t>
  </si>
  <si>
    <t>Forest City Regional SD</t>
  </si>
  <si>
    <t>Forest Hills SD</t>
  </si>
  <si>
    <t>Fort Cherry SD</t>
  </si>
  <si>
    <t>Fort LeBoeuf SD</t>
  </si>
  <si>
    <t>Fox Chapel Area SD</t>
  </si>
  <si>
    <t>Franklin Area SD</t>
  </si>
  <si>
    <t>Franklin County CTC</t>
  </si>
  <si>
    <t>Franklin Regional SD</t>
  </si>
  <si>
    <t>Franklin Towne CHS</t>
  </si>
  <si>
    <t>Franklin Towne Charter Elementary School</t>
  </si>
  <si>
    <t>Frazier SD</t>
  </si>
  <si>
    <t>Frederick Douglass Mastery CS</t>
  </si>
  <si>
    <t>Freedom Area SD</t>
  </si>
  <si>
    <t>Freeport Area SD</t>
  </si>
  <si>
    <t>Freire CS</t>
  </si>
  <si>
    <t>Fulton County Center for Career and Technology</t>
  </si>
  <si>
    <t>Galeton Area SD</t>
  </si>
  <si>
    <t>Garnet Valley SD</t>
  </si>
  <si>
    <t>Gateway SD</t>
  </si>
  <si>
    <t>General McLane SD</t>
  </si>
  <si>
    <t>Gettysburg Area SD</t>
  </si>
  <si>
    <t>Gettysburg Montessori CS</t>
  </si>
  <si>
    <t>Gillingham Charter School</t>
  </si>
  <si>
    <t>Girard SD</t>
  </si>
  <si>
    <t>Glendale SD</t>
  </si>
  <si>
    <t>Global Leadership Academy CS</t>
  </si>
  <si>
    <t>Global Leadership Academy CS Southwest at Huey</t>
  </si>
  <si>
    <t>Governor Mifflin SD</t>
  </si>
  <si>
    <t>Great Valley SD</t>
  </si>
  <si>
    <t>Greater Altoona CTC</t>
  </si>
  <si>
    <t>Greater Johnstown CTC</t>
  </si>
  <si>
    <t>Greater Johnstown SD</t>
  </si>
  <si>
    <t>Greater Latrobe SD</t>
  </si>
  <si>
    <t>Greater Nanticoke Area SD</t>
  </si>
  <si>
    <t>Green Woods CS</t>
  </si>
  <si>
    <t>Greencastle-Antrim SD</t>
  </si>
  <si>
    <t>Greene County CTC</t>
  </si>
  <si>
    <t>Greensburg Salem SD</t>
  </si>
  <si>
    <t>Greenville Area SD</t>
  </si>
  <si>
    <t>Greenwood SD</t>
  </si>
  <si>
    <t>Grove City Area SD</t>
  </si>
  <si>
    <t>HOPE for Hyndman CS</t>
  </si>
  <si>
    <t>Halifax Area SD</t>
  </si>
  <si>
    <t>Hamburg Area SD</t>
  </si>
  <si>
    <t>Hampton Township SD</t>
  </si>
  <si>
    <t>Hanover Area SD</t>
  </si>
  <si>
    <t>Hanover Public SD</t>
  </si>
  <si>
    <t>Harambee Institute of Science and Technology CS</t>
  </si>
  <si>
    <t>Harbor Creek SD</t>
  </si>
  <si>
    <t>Harmony Area SD</t>
  </si>
  <si>
    <t>Harrisburg City SD</t>
  </si>
  <si>
    <t>Hatboro-Horsham SD</t>
  </si>
  <si>
    <t>Haverford Township SD</t>
  </si>
  <si>
    <t>Hazleton Area SD</t>
  </si>
  <si>
    <t>Hempfield Area SD</t>
  </si>
  <si>
    <t>Hempfield SD</t>
  </si>
  <si>
    <t>Hermitage SD</t>
  </si>
  <si>
    <t>Highlands SD</t>
  </si>
  <si>
    <t>Hollidaysburg Area SD</t>
  </si>
  <si>
    <t>Homer-Center SD</t>
  </si>
  <si>
    <t>Hopewell Area SD</t>
  </si>
  <si>
    <t>Howard Gardner Multiple Intelligence CS</t>
  </si>
  <si>
    <t>Huntingdon Area SD</t>
  </si>
  <si>
    <t>Huntingdon County CTC</t>
  </si>
  <si>
    <t>Imhotep Institute CHS</t>
  </si>
  <si>
    <t>Independence CS</t>
  </si>
  <si>
    <t>Independence CS West</t>
  </si>
  <si>
    <t>Indiana Area SD</t>
  </si>
  <si>
    <t>Indiana County Technology Center</t>
  </si>
  <si>
    <t>Infinity CS</t>
  </si>
  <si>
    <t>Innovative Arts Academy CS</t>
  </si>
  <si>
    <t>Inquiry CS</t>
  </si>
  <si>
    <t>Insight PA Cyber CS</t>
  </si>
  <si>
    <t>Interboro SD</t>
  </si>
  <si>
    <t>Intermediate Unit 1</t>
  </si>
  <si>
    <t>Iroquois SD</t>
  </si>
  <si>
    <t>Jamestown Area SD</t>
  </si>
  <si>
    <t>Jeannette City SD</t>
  </si>
  <si>
    <t>Jefferson County-DuBois AVTS</t>
  </si>
  <si>
    <t>Jefferson-Morgan SD</t>
  </si>
  <si>
    <t>Jenkintown SD</t>
  </si>
  <si>
    <t>Jersey Shore Area SD</t>
  </si>
  <si>
    <t>Jim Thorpe Area SD</t>
  </si>
  <si>
    <t>John B. Stetson CS</t>
  </si>
  <si>
    <t>Johnsonburg Area SD</t>
  </si>
  <si>
    <t>Juniata County SD</t>
  </si>
  <si>
    <t>Juniata Valley SD</t>
  </si>
  <si>
    <t>KIPP DuBois CS</t>
  </si>
  <si>
    <t>KIPP North Philadelphia CS</t>
  </si>
  <si>
    <t>KIPP Philadelphia CS</t>
  </si>
  <si>
    <t>KIPP West Philadelphia CS</t>
  </si>
  <si>
    <t>Kane Area SD</t>
  </si>
  <si>
    <t>Karns City Area SD</t>
  </si>
  <si>
    <t>Kennett Consolidated SD</t>
  </si>
  <si>
    <t>Keystone Academy CS</t>
  </si>
  <si>
    <t>Keystone Central SD</t>
  </si>
  <si>
    <t>Keystone Education Center CS</t>
  </si>
  <si>
    <t>Keystone Oaks SD</t>
  </si>
  <si>
    <t>Keystone SD</t>
  </si>
  <si>
    <t>Kiski Area SD</t>
  </si>
  <si>
    <t>Knoch SD</t>
  </si>
  <si>
    <t>Kutztown Area SD</t>
  </si>
  <si>
    <t>La Academia Partnership CS</t>
  </si>
  <si>
    <t>Laboratory CS</t>
  </si>
  <si>
    <t>Lackawanna Trail SD</t>
  </si>
  <si>
    <t>Lake-Lehman SD</t>
  </si>
  <si>
    <t>Lakeland SD</t>
  </si>
  <si>
    <t>Lakeview SD</t>
  </si>
  <si>
    <t>Lampeter-Strasburg SD</t>
  </si>
  <si>
    <t>Lancaster County CTC</t>
  </si>
  <si>
    <t>Lancaster SD</t>
  </si>
  <si>
    <t>Lancaster-Lebanon IU 13</t>
  </si>
  <si>
    <t>Laurel Highlands SD</t>
  </si>
  <si>
    <t>Laurel SD</t>
  </si>
  <si>
    <t>Lawrence County CTC</t>
  </si>
  <si>
    <t>Lebanon County CTC</t>
  </si>
  <si>
    <t>Lebanon SD</t>
  </si>
  <si>
    <t>Leechburg Area SD</t>
  </si>
  <si>
    <t>Lehigh Career &amp; Technical Institute</t>
  </si>
  <si>
    <t>Lehigh Valley Academy Regional CS</t>
  </si>
  <si>
    <t>Lehigh Valley Charter High School for the Arts</t>
  </si>
  <si>
    <t>Lehigh Valley Dual Language CS</t>
  </si>
  <si>
    <t>Lehighton Area SD</t>
  </si>
  <si>
    <t>Lenape Tech</t>
  </si>
  <si>
    <t>Lewisburg Area SD</t>
  </si>
  <si>
    <t>Ligonier Valley SD</t>
  </si>
  <si>
    <t>Lincoln CS</t>
  </si>
  <si>
    <t>Lincoln IU 12</t>
  </si>
  <si>
    <t>Lincoln Leadership Academy CS</t>
  </si>
  <si>
    <t>Lincoln Park Performing Arts CS</t>
  </si>
  <si>
    <t>Lindley Academy CS at Birney</t>
  </si>
  <si>
    <t>Line Mountain SD</t>
  </si>
  <si>
    <t>Littlestown Area SD</t>
  </si>
  <si>
    <t>Lower Dauphin SD</t>
  </si>
  <si>
    <t>Lower Merion SD</t>
  </si>
  <si>
    <t>Lower Moreland Township SD</t>
  </si>
  <si>
    <t>Loyalsock Township SD</t>
  </si>
  <si>
    <t>Luzerne IU 18</t>
  </si>
  <si>
    <t>Lycoming CTC</t>
  </si>
  <si>
    <t>MAST Community CS</t>
  </si>
  <si>
    <t>MaST Community CS II</t>
  </si>
  <si>
    <t>MaST Community CS III</t>
  </si>
  <si>
    <t>Mahanoy Area SD</t>
  </si>
  <si>
    <t>Manchester Academic CS</t>
  </si>
  <si>
    <t>Manheim Central SD</t>
  </si>
  <si>
    <t>Manheim Township SD</t>
  </si>
  <si>
    <t>Mariana Bracetti Academy CS</t>
  </si>
  <si>
    <t>Marion Center Area SD</t>
  </si>
  <si>
    <t>Maritime Academy CS</t>
  </si>
  <si>
    <t>Marple Newtown SD</t>
  </si>
  <si>
    <t>Mars Area SD</t>
  </si>
  <si>
    <t>Mastery CHS-Lenfest Campus</t>
  </si>
  <si>
    <t>Mastery CS John Wister Elementary</t>
  </si>
  <si>
    <t>Mastery CS-Cleveland Elementary</t>
  </si>
  <si>
    <t>Mastery CS-Clymer Elementary</t>
  </si>
  <si>
    <t>Mastery CS-Francis D. Pastorius Elementary</t>
  </si>
  <si>
    <t>Mastery CS-Gratz Campus</t>
  </si>
  <si>
    <t>Mastery CS-Hardy Williams</t>
  </si>
  <si>
    <t>Mastery CS-Harrity Campus</t>
  </si>
  <si>
    <t>Mastery CS-Mann Campus</t>
  </si>
  <si>
    <t>Mastery CS-Pickett Campus</t>
  </si>
  <si>
    <t>Mastery CS-Shoemaker Campus</t>
  </si>
  <si>
    <t>Mastery CS-Smedley Campus</t>
  </si>
  <si>
    <t>Mastery CS-Thomas Campus</t>
  </si>
  <si>
    <t>Mastery Prep Elementary CS</t>
  </si>
  <si>
    <t>Math Civics and Sciences CS</t>
  </si>
  <si>
    <t>McGuffey SD</t>
  </si>
  <si>
    <t>McKeesport Area SD</t>
  </si>
  <si>
    <t>Mechanicsburg Area SD</t>
  </si>
  <si>
    <t>Memphis Street Academy CS @ JP Jones</t>
  </si>
  <si>
    <t>Mercer Area SD</t>
  </si>
  <si>
    <t>Mercer County Career Center</t>
  </si>
  <si>
    <t>Methacton SD</t>
  </si>
  <si>
    <t>Meyersdale Area SD</t>
  </si>
  <si>
    <t>Mid Valley SD</t>
  </si>
  <si>
    <t>Midd-West SD</t>
  </si>
  <si>
    <t>Middle Bucks Institute of Technology</t>
  </si>
  <si>
    <t>Middletown Area SD</t>
  </si>
  <si>
    <t>Midland Borough SD</t>
  </si>
  <si>
    <t>Midwestern IU 4</t>
  </si>
  <si>
    <t>Mifflin County Academy of Science and Technology</t>
  </si>
  <si>
    <t>Mifflin County SD</t>
  </si>
  <si>
    <t>Mifflinburg Area SD</t>
  </si>
  <si>
    <t>Millcreek Township SD</t>
  </si>
  <si>
    <t>Millersburg Area SD</t>
  </si>
  <si>
    <t>Millville Area SD</t>
  </si>
  <si>
    <t>Milton Area SD</t>
  </si>
  <si>
    <t>Minersville Area SD</t>
  </si>
  <si>
    <t>Mohawk Area SD</t>
  </si>
  <si>
    <t>Mon Valley CTC</t>
  </si>
  <si>
    <t>Monessen City SD</t>
  </si>
  <si>
    <t>Moniteau SD</t>
  </si>
  <si>
    <t>Monroe Career &amp; Tech Inst</t>
  </si>
  <si>
    <t>Montessori Regional CS</t>
  </si>
  <si>
    <t>Montgomery Area SD</t>
  </si>
  <si>
    <t>Montgomery County IU 23</t>
  </si>
  <si>
    <t>Montour SD</t>
  </si>
  <si>
    <t>Montoursville Area SD</t>
  </si>
  <si>
    <t>Montrose Area SD</t>
  </si>
  <si>
    <t>Moon Area SD</t>
  </si>
  <si>
    <t>Morrisville Borough SD</t>
  </si>
  <si>
    <t>Moshannon Valley SD</t>
  </si>
  <si>
    <t>Mount Carmel Area SD</t>
  </si>
  <si>
    <t>Mount Pleasant Area SD</t>
  </si>
  <si>
    <t>Mount Union Area SD</t>
  </si>
  <si>
    <t>Mountain View SD</t>
  </si>
  <si>
    <t>Mt Lebanon SD</t>
  </si>
  <si>
    <t>Muhlenberg SD</t>
  </si>
  <si>
    <t>Multicultural Academy CS</t>
  </si>
  <si>
    <t>Muncy SD</t>
  </si>
  <si>
    <t>Nazareth Area SD</t>
  </si>
  <si>
    <t>Neshaminy SD</t>
  </si>
  <si>
    <t>Neshannock Township SD</t>
  </si>
  <si>
    <t>New Brighton Area SD</t>
  </si>
  <si>
    <t>New Castle Area SD</t>
  </si>
  <si>
    <t>New Day CS</t>
  </si>
  <si>
    <t>New Foundations CS</t>
  </si>
  <si>
    <t>New Hope-Solebury SD</t>
  </si>
  <si>
    <t>New Kensington-Arnold SD</t>
  </si>
  <si>
    <t>Newport SD</t>
  </si>
  <si>
    <t>Nittany Valley CS</t>
  </si>
  <si>
    <t>Norristown Area SD</t>
  </si>
  <si>
    <t>North Allegheny SD</t>
  </si>
  <si>
    <t>North Clarion County SD</t>
  </si>
  <si>
    <t>North East SD</t>
  </si>
  <si>
    <t>North Hills SD</t>
  </si>
  <si>
    <t>North Montco Tech Career Center</t>
  </si>
  <si>
    <t>North Penn SD</t>
  </si>
  <si>
    <t>North Pocono SD</t>
  </si>
  <si>
    <t>North Schuylkill SD</t>
  </si>
  <si>
    <t>North Star SD</t>
  </si>
  <si>
    <t>Northampton Area SD</t>
  </si>
  <si>
    <t>Northeast Bradford SD</t>
  </si>
  <si>
    <t>Northeastern Educational IU 19</t>
  </si>
  <si>
    <t>Northeastern York SD</t>
  </si>
  <si>
    <t>Northern Bedford County SD</t>
  </si>
  <si>
    <t>Northern Cambria SD</t>
  </si>
  <si>
    <t>Northern Lebanon SD</t>
  </si>
  <si>
    <t>Northern Lehigh SD</t>
  </si>
  <si>
    <t>Northern Potter SD</t>
  </si>
  <si>
    <t>Northern Tier Career Center</t>
  </si>
  <si>
    <t>Northern Tioga SD</t>
  </si>
  <si>
    <t>Northern Westmoreland CTC</t>
  </si>
  <si>
    <t>Northern York County SD</t>
  </si>
  <si>
    <t>Northgate SD</t>
  </si>
  <si>
    <t>Northumberland County CTC</t>
  </si>
  <si>
    <t>Northwest Area SD</t>
  </si>
  <si>
    <t>Northwest Tri-County IU 5</t>
  </si>
  <si>
    <t>Northwestern Lehigh SD</t>
  </si>
  <si>
    <t>Northwestern SD</t>
  </si>
  <si>
    <t>Northwood Academy CS</t>
  </si>
  <si>
    <t>Norwin SD</t>
  </si>
  <si>
    <t>Octorara Area SD</t>
  </si>
  <si>
    <t>Oil City Area SD</t>
  </si>
  <si>
    <t>Old Forge SD</t>
  </si>
  <si>
    <t>Oley Valley SD</t>
  </si>
  <si>
    <t>Olney Charter High School</t>
  </si>
  <si>
    <t>Oswayo Valley SD</t>
  </si>
  <si>
    <t>Otto-Eldred SD</t>
  </si>
  <si>
    <t>Owen J Roberts SD</t>
  </si>
  <si>
    <t>Oxford Area SD</t>
  </si>
  <si>
    <t>Palisades SD</t>
  </si>
  <si>
    <t>Palmerton Area SD</t>
  </si>
  <si>
    <t>Palmyra Area SD</t>
  </si>
  <si>
    <t>Pan American Academy CS</t>
  </si>
  <si>
    <t>Panther Valley SD</t>
  </si>
  <si>
    <t>Parkland SD</t>
  </si>
  <si>
    <t>Parkway West CTC</t>
  </si>
  <si>
    <t>Passport Academy CS</t>
  </si>
  <si>
    <t>Pen Argyl Area SD</t>
  </si>
  <si>
    <t>Penn Cambria SD</t>
  </si>
  <si>
    <t>Penn Hills CS of Entrepreneurship</t>
  </si>
  <si>
    <t>Penn Hills SD</t>
  </si>
  <si>
    <t>Penn Manor SD</t>
  </si>
  <si>
    <t>Penn-Delco SD</t>
  </si>
  <si>
    <t>Penn-Trafford SD</t>
  </si>
  <si>
    <t>Penncrest SD</t>
  </si>
  <si>
    <t>Pennridge SD</t>
  </si>
  <si>
    <t>Penns Manor Area SD</t>
  </si>
  <si>
    <t>Penns Valley Area SD</t>
  </si>
  <si>
    <t>Pennsbury SD</t>
  </si>
  <si>
    <t>Pennsylvania Cyber CS</t>
  </si>
  <si>
    <t>Pennsylvania Distance Learning CS</t>
  </si>
  <si>
    <t>Pennsylvania Leadership CS</t>
  </si>
  <si>
    <t>Pennsylvania Virtual CS</t>
  </si>
  <si>
    <t>People for People CS</t>
  </si>
  <si>
    <t>Pequea Valley SD</t>
  </si>
  <si>
    <t>Perkiomen Valley SD</t>
  </si>
  <si>
    <t>Perseus House CS of Excellence</t>
  </si>
  <si>
    <t>Peters Township SD</t>
  </si>
  <si>
    <t>Philadelphia Academy CS</t>
  </si>
  <si>
    <t>Philadelphia City SD</t>
  </si>
  <si>
    <t>Philadelphia Electrical &amp; Tech CHS</t>
  </si>
  <si>
    <t>Philadelphia Hebrew Public CS</t>
  </si>
  <si>
    <t>Philadelphia Montessori CS</t>
  </si>
  <si>
    <t>Philadelphia Performing Arts CS</t>
  </si>
  <si>
    <t>Philipsburg-Osceola Area SD</t>
  </si>
  <si>
    <t>Phoenixville Area SD</t>
  </si>
  <si>
    <t>Pine Grove Area SD</t>
  </si>
  <si>
    <t>Pine-Richland SD</t>
  </si>
  <si>
    <t>Pittsburgh SD</t>
  </si>
  <si>
    <t>Pittston Area SD</t>
  </si>
  <si>
    <t>Pleasant Valley SD</t>
  </si>
  <si>
    <t>Plum Borough SD</t>
  </si>
  <si>
    <t>Pocono Mountain SD</t>
  </si>
  <si>
    <t>Port Allegany SD</t>
  </si>
  <si>
    <t>Portage Area SD</t>
  </si>
  <si>
    <t>Pottsgrove SD</t>
  </si>
  <si>
    <t>Pottstown SD</t>
  </si>
  <si>
    <t>Pottsville Area SD</t>
  </si>
  <si>
    <t>Premier Arts and Science CS</t>
  </si>
  <si>
    <t>Preparatory CS of Mathematics Science Tech and Careers</t>
  </si>
  <si>
    <t>Propel CS-Braddock Hills</t>
  </si>
  <si>
    <t>Propel CS-East</t>
  </si>
  <si>
    <t>Propel CS-Hazelwood</t>
  </si>
  <si>
    <t>Propel CS-Homestead</t>
  </si>
  <si>
    <t>Propel CS-McKeesport</t>
  </si>
  <si>
    <t>Propel CS-Montour</t>
  </si>
  <si>
    <t>Propel CS-Northside</t>
  </si>
  <si>
    <t>Propel CS-Pitcairn</t>
  </si>
  <si>
    <t>Provident CS</t>
  </si>
  <si>
    <t>Punxsutawney Area SD</t>
  </si>
  <si>
    <t>Purchase Line SD</t>
  </si>
  <si>
    <t>Quaker Valley SD</t>
  </si>
  <si>
    <t>Quakertown Community SD</t>
  </si>
  <si>
    <t>Radnor Township SD</t>
  </si>
  <si>
    <t>Reach Cyber CS</t>
  </si>
  <si>
    <t>Reading Muhlenberg CTC</t>
  </si>
  <si>
    <t>Reading SD</t>
  </si>
  <si>
    <t>Red Lion Area SD</t>
  </si>
  <si>
    <t>Redbank Valley SD</t>
  </si>
  <si>
    <t>Renaissance Academy CS</t>
  </si>
  <si>
    <t>Reynolds SD</t>
  </si>
  <si>
    <t>Richard Allen Preparatory CS</t>
  </si>
  <si>
    <t>Richland SD</t>
  </si>
  <si>
    <t>Ridgway Area SD</t>
  </si>
  <si>
    <t>Ridley SD</t>
  </si>
  <si>
    <t>Ringgold SD</t>
  </si>
  <si>
    <t>River Valley SD</t>
  </si>
  <si>
    <t>Riverside Beaver County SD</t>
  </si>
  <si>
    <t>Riverside SD</t>
  </si>
  <si>
    <t>Riverview IU 6</t>
  </si>
  <si>
    <t>Riverview SD</t>
  </si>
  <si>
    <t>Robert Benjamin Wiley Community CS</t>
  </si>
  <si>
    <t>Roberto Clemente CS</t>
  </si>
  <si>
    <t>Rochester Area SD</t>
  </si>
  <si>
    <t>Rockwood Area SD</t>
  </si>
  <si>
    <t>Rose Tree Media SD</t>
  </si>
  <si>
    <t>Russell Byers CS</t>
  </si>
  <si>
    <t>SUN Area Technical Institute</t>
  </si>
  <si>
    <t>Saint Clair Area SD</t>
  </si>
  <si>
    <t>Saint Marys Area SD</t>
  </si>
  <si>
    <t>Salisbury Township SD</t>
  </si>
  <si>
    <t>Salisbury-Elk Lick SD</t>
  </si>
  <si>
    <t>Sankofa Freedom Academy CS</t>
  </si>
  <si>
    <t>Saucon Valley SD</t>
  </si>
  <si>
    <t>Sayre Area SD</t>
  </si>
  <si>
    <t>School Lane CS</t>
  </si>
  <si>
    <t>Schuylkill Haven Area SD</t>
  </si>
  <si>
    <t>Schuylkill IU 29</t>
  </si>
  <si>
    <t>Schuylkill Technology Centers</t>
  </si>
  <si>
    <t>Schuylkill Valley SD</t>
  </si>
  <si>
    <t>Scranton SD</t>
  </si>
  <si>
    <t>Selinsgrove Area SD</t>
  </si>
  <si>
    <t>Seneca Highlands Career and Technical Center</t>
  </si>
  <si>
    <t>Seneca Highlands IU 9</t>
  </si>
  <si>
    <t>Seneca Valley SD</t>
  </si>
  <si>
    <t>Seven Generations CS</t>
  </si>
  <si>
    <t>Shade-Central City SD</t>
  </si>
  <si>
    <t>Shaler Area SD</t>
  </si>
  <si>
    <t>Shamokin Area SD</t>
  </si>
  <si>
    <t>Shanksville-Stonycreek SD</t>
  </si>
  <si>
    <t>Sharon City SD</t>
  </si>
  <si>
    <t>Sharpsville Area SD</t>
  </si>
  <si>
    <t>Shenandoah Valley SD</t>
  </si>
  <si>
    <t>Shenango Area SD</t>
  </si>
  <si>
    <t>Shikellamy SD</t>
  </si>
  <si>
    <t>Shippensburg Area SD</t>
  </si>
  <si>
    <t>Slippery Rock Area SD</t>
  </si>
  <si>
    <t>Smethport Area SD</t>
  </si>
  <si>
    <t>Solanco SD</t>
  </si>
  <si>
    <t>Somerset Area SD</t>
  </si>
  <si>
    <t>Somerset County Technology Center</t>
  </si>
  <si>
    <t>Souderton Area SD</t>
  </si>
  <si>
    <t>Souderton CS Collaborative</t>
  </si>
  <si>
    <t>South Allegheny SD</t>
  </si>
  <si>
    <t>South Eastern SD</t>
  </si>
  <si>
    <t>South Fayette Township SD</t>
  </si>
  <si>
    <t>South Middleton SD</t>
  </si>
  <si>
    <t>South Park SD</t>
  </si>
  <si>
    <t>South Side Area SD</t>
  </si>
  <si>
    <t>South Western SD</t>
  </si>
  <si>
    <t>South Williamsport Area SD</t>
  </si>
  <si>
    <t>Southeast Delco SD</t>
  </si>
  <si>
    <t>Southeastern Greene SD</t>
  </si>
  <si>
    <t>Southern Columbia Area SD</t>
  </si>
  <si>
    <t>Southern Fulton SD</t>
  </si>
  <si>
    <t>Southern Huntingdon County SD</t>
  </si>
  <si>
    <t>Southern Lehigh SD</t>
  </si>
  <si>
    <t>Southern Tioga SD</t>
  </si>
  <si>
    <t>Southern York County SD</t>
  </si>
  <si>
    <t>Southmoreland SD</t>
  </si>
  <si>
    <t>Southwest Leadership Academy CS</t>
  </si>
  <si>
    <t>Spectrum CS</t>
  </si>
  <si>
    <t>Spring Cove SD</t>
  </si>
  <si>
    <t>Spring Grove Area SD</t>
  </si>
  <si>
    <t>Spring-Ford Area SD</t>
  </si>
  <si>
    <t>Springfield SD</t>
  </si>
  <si>
    <t>Springfield Township SD</t>
  </si>
  <si>
    <t>State College Area SD</t>
  </si>
  <si>
    <t>Steel Center for Career and Technical Education</t>
  </si>
  <si>
    <t>Steel Valley SD</t>
  </si>
  <si>
    <t>Steelton-Highspire SD</t>
  </si>
  <si>
    <t>Sto-Rox SD</t>
  </si>
  <si>
    <t>Stone Valley Community CS</t>
  </si>
  <si>
    <t>Stroudsburg Area SD</t>
  </si>
  <si>
    <t>Sugar Valley Rural CS</t>
  </si>
  <si>
    <t>Sullivan County SD</t>
  </si>
  <si>
    <t>Susquehanna Community SD</t>
  </si>
  <si>
    <t>Susquehanna County CTC</t>
  </si>
  <si>
    <t>Susquehanna Township SD</t>
  </si>
  <si>
    <t>Susquenita SD</t>
  </si>
  <si>
    <t>Sylvan Heights Science CS</t>
  </si>
  <si>
    <t>TECH Freire CS</t>
  </si>
  <si>
    <t>Tacony Academy CS</t>
  </si>
  <si>
    <t>Tamaqua Area SD</t>
  </si>
  <si>
    <t>The Philadelphia CS for Arts and Sciences at HR Edmunds</t>
  </si>
  <si>
    <t>Tidioute Community CS</t>
  </si>
  <si>
    <t>Titusville Area SD</t>
  </si>
  <si>
    <t>Towanda Area SD</t>
  </si>
  <si>
    <t>Tredyffrin-Easttown SD</t>
  </si>
  <si>
    <t>Tri-Valley SD</t>
  </si>
  <si>
    <t>Trinity Area SD</t>
  </si>
  <si>
    <t>Troy Area SD</t>
  </si>
  <si>
    <t>Tulpehocken Area SD</t>
  </si>
  <si>
    <t>Tunkhannock Area SD</t>
  </si>
  <si>
    <t>Turkeyfoot Valley Area SD</t>
  </si>
  <si>
    <t>Tuscarora IU 11</t>
  </si>
  <si>
    <t>Tuscarora SD</t>
  </si>
  <si>
    <t>Tussey Mountain SD</t>
  </si>
  <si>
    <t>Twin Valley SD</t>
  </si>
  <si>
    <t>Tyrone Area SD</t>
  </si>
  <si>
    <t>Union Area SD</t>
  </si>
  <si>
    <t>Union City Area SD</t>
  </si>
  <si>
    <t>Union SD</t>
  </si>
  <si>
    <t>Uniontown Area SD</t>
  </si>
  <si>
    <t>Unionville-Chadds Ford SD</t>
  </si>
  <si>
    <t>United SD</t>
  </si>
  <si>
    <t>Universal Alcorn CS</t>
  </si>
  <si>
    <t>Universal Audenried CS</t>
  </si>
  <si>
    <t>Universal Creighton CS</t>
  </si>
  <si>
    <t>Universal Institute CS</t>
  </si>
  <si>
    <t>Universal Vare CS</t>
  </si>
  <si>
    <t>Upper Adams SD</t>
  </si>
  <si>
    <t>Upper Bucks County Technical School</t>
  </si>
  <si>
    <t>Upper Darby SD</t>
  </si>
  <si>
    <t>Upper Dauphin Area SD</t>
  </si>
  <si>
    <t>Upper Dublin SD</t>
  </si>
  <si>
    <t>Upper Merion Area SD</t>
  </si>
  <si>
    <t>Upper Moreland Township SD</t>
  </si>
  <si>
    <t>Upper Perkiomen SD</t>
  </si>
  <si>
    <t>Upper St. Clair SD</t>
  </si>
  <si>
    <t>Urban Academy of Greater Pittsburgh CS</t>
  </si>
  <si>
    <t>Urban Pathways 6-12 CS</t>
  </si>
  <si>
    <t>Urban Pathways K-5 College CS</t>
  </si>
  <si>
    <t>Valley Grove SD</t>
  </si>
  <si>
    <t>Valley View SD</t>
  </si>
  <si>
    <t>Venango Technology Center</t>
  </si>
  <si>
    <t>Vida CS</t>
  </si>
  <si>
    <t>Vision Academy CS</t>
  </si>
  <si>
    <t>Wallenpaupack Area SD</t>
  </si>
  <si>
    <t>Wallingford-Swarthmore SD</t>
  </si>
  <si>
    <t>Warren County SD</t>
  </si>
  <si>
    <t>Warrior Run SD</t>
  </si>
  <si>
    <t>Warwick SD</t>
  </si>
  <si>
    <t>Washington SD</t>
  </si>
  <si>
    <t>Wattsburg Area SD</t>
  </si>
  <si>
    <t>Wayne Highlands SD</t>
  </si>
  <si>
    <t>Waynesboro Area SD</t>
  </si>
  <si>
    <t>Weatherly Area SD</t>
  </si>
  <si>
    <t>Wellsboro Area SD</t>
  </si>
  <si>
    <t>West Allegheny SD</t>
  </si>
  <si>
    <t>West Branch Area SD</t>
  </si>
  <si>
    <t>West Chester Area SD</t>
  </si>
  <si>
    <t>West Greene SD</t>
  </si>
  <si>
    <t>West Jefferson Hills SD</t>
  </si>
  <si>
    <t>West Middlesex Area SD</t>
  </si>
  <si>
    <t>West Mifflin Area SD</t>
  </si>
  <si>
    <t>West Oak Lane CS</t>
  </si>
  <si>
    <t>West Perry SD</t>
  </si>
  <si>
    <t>West Phila. Achievement CES</t>
  </si>
  <si>
    <t>West Shore SD</t>
  </si>
  <si>
    <t>West Side CTC</t>
  </si>
  <si>
    <t>West York Area SD</t>
  </si>
  <si>
    <t>Western Area CTC</t>
  </si>
  <si>
    <t>Western Beaver County SD</t>
  </si>
  <si>
    <t>Western Montgomery CTC</t>
  </si>
  <si>
    <t>Western Wayne SD</t>
  </si>
  <si>
    <t>Westinghouse Arts Academy CS</t>
  </si>
  <si>
    <t>Westmont Hilltop SD</t>
  </si>
  <si>
    <t>Westmoreland IU 7</t>
  </si>
  <si>
    <t>Whitehall-Coplay SD</t>
  </si>
  <si>
    <t>Widener Partnership CS</t>
  </si>
  <si>
    <t>Wilkes-Barre Area CTC</t>
  </si>
  <si>
    <t>Wilkes-Barre Area SD</t>
  </si>
  <si>
    <t>Wilkinsburg Borough SD</t>
  </si>
  <si>
    <t>William Penn SD</t>
  </si>
  <si>
    <t>Williams Valley SD</t>
  </si>
  <si>
    <t>Williamsburg Community SD</t>
  </si>
  <si>
    <t>Williamsport Area SD</t>
  </si>
  <si>
    <t>Wilmington Area SD</t>
  </si>
  <si>
    <t>Wilson Area SD</t>
  </si>
  <si>
    <t>Wilson SD</t>
  </si>
  <si>
    <t>Windber Area SD</t>
  </si>
  <si>
    <t>Wissahickon CS</t>
  </si>
  <si>
    <t>Wissahickon SD</t>
  </si>
  <si>
    <t>Woodland Hills SD</t>
  </si>
  <si>
    <t>Wyalusing Area SD</t>
  </si>
  <si>
    <t>Wyoming Area SD</t>
  </si>
  <si>
    <t>Wyoming Valley West SD</t>
  </si>
  <si>
    <t>Wyomissing Area SD</t>
  </si>
  <si>
    <t>York Academy Regional CS</t>
  </si>
  <si>
    <t>York City SD</t>
  </si>
  <si>
    <t>York Co School of Technology</t>
  </si>
  <si>
    <t>York Suburban SD</t>
  </si>
  <si>
    <t>Yough SD</t>
  </si>
  <si>
    <t>Young Scholars CS</t>
  </si>
  <si>
    <t>Young Scholars of Central PA CS</t>
  </si>
  <si>
    <t>Young Scholars of Greater Allegheny CS</t>
  </si>
  <si>
    <t>Young Scholars of Western Pennsylvania CS</t>
  </si>
  <si>
    <t>Youth Build Phila CS</t>
  </si>
  <si>
    <t>Chester</t>
  </si>
  <si>
    <t>Allegheny</t>
  </si>
  <si>
    <t>Indiana</t>
  </si>
  <si>
    <t>Philadelphia</t>
  </si>
  <si>
    <t>Lackawanna</t>
  </si>
  <si>
    <t>Montgomery</t>
  </si>
  <si>
    <t>Chester</t>
  </si>
  <si>
    <t>Philadelphia</t>
  </si>
  <si>
    <t>Cambria</t>
  </si>
  <si>
    <t>Chester</t>
  </si>
  <si>
    <t>Fayette</t>
  </si>
  <si>
    <t>Beaver</t>
  </si>
  <si>
    <t>Allegheny</t>
  </si>
  <si>
    <t>Clarion</t>
  </si>
  <si>
    <t>Lehigh</t>
  </si>
  <si>
    <t>Philadelphia</t>
  </si>
  <si>
    <t>Blair</t>
  </si>
  <si>
    <t>Beaver</t>
  </si>
  <si>
    <t>Lebanon</t>
  </si>
  <si>
    <t>Berks</t>
  </si>
  <si>
    <t>Philadelphia</t>
  </si>
  <si>
    <t>Armstrong</t>
  </si>
  <si>
    <t>Blair</t>
  </si>
  <si>
    <t>Armstrong</t>
  </si>
  <si>
    <t>Lehigh</t>
  </si>
  <si>
    <t>Bradford</t>
  </si>
  <si>
    <t>Potter</t>
  </si>
  <si>
    <t>Washington</t>
  </si>
  <si>
    <t>Chester</t>
  </si>
  <si>
    <t>Allegheny</t>
  </si>
  <si>
    <t>Lycoming</t>
  </si>
  <si>
    <t>Beaver</t>
  </si>
  <si>
    <t>Centre</t>
  </si>
  <si>
    <t>Allegheny</t>
  </si>
  <si>
    <t>Northampton</t>
  </si>
  <si>
    <t>Luzerne</t>
  </si>
  <si>
    <t>Beaver</t>
  </si>
  <si>
    <t>Bedford</t>
  </si>
  <si>
    <t>Westmoreland</t>
  </si>
  <si>
    <t>Centre</t>
  </si>
  <si>
    <t>Blair</t>
  </si>
  <si>
    <t>Philadelphia</t>
  </si>
  <si>
    <t>Bucks</t>
  </si>
  <si>
    <t>Columbia</t>
  </si>
  <si>
    <t>Washington</t>
  </si>
  <si>
    <t>Berks</t>
  </si>
  <si>
    <t>Somerset</t>
  </si>
  <si>
    <t>Adams</t>
  </si>
  <si>
    <t>Columbia</t>
  </si>
  <si>
    <t>Allegheny</t>
  </si>
  <si>
    <t>Northampton</t>
  </si>
  <si>
    <t>Washington</t>
  </si>
  <si>
    <t>Beaver</t>
  </si>
  <si>
    <t>Cumberland</t>
  </si>
  <si>
    <t>Beaver</t>
  </si>
  <si>
    <t>Cambria</t>
  </si>
  <si>
    <t>Columbia</t>
  </si>
  <si>
    <t>Schuylkill</t>
  </si>
  <si>
    <t>Susquehanna</t>
  </si>
  <si>
    <t>Philadelphia</t>
  </si>
  <si>
    <t>Berks</t>
  </si>
  <si>
    <t>Philadelphia</t>
  </si>
  <si>
    <t>Mckean</t>
  </si>
  <si>
    <t>Berks</t>
  </si>
  <si>
    <t>Allegheny</t>
  </si>
  <si>
    <t>Bucks</t>
  </si>
  <si>
    <t>Jefferson</t>
  </si>
  <si>
    <t>Fayette</t>
  </si>
  <si>
    <t>Montgomery</t>
  </si>
  <si>
    <t>Bucks</t>
  </si>
  <si>
    <t>Washington</t>
  </si>
  <si>
    <t>Westmoreland</t>
  </si>
  <si>
    <t>Butler</t>
  </si>
  <si>
    <t>Lackawanna</t>
  </si>
  <si>
    <t>Washington</t>
  </si>
  <si>
    <t>Cambria</t>
  </si>
  <si>
    <t>Cameron</t>
  </si>
  <si>
    <t>Cumberland</t>
  </si>
  <si>
    <t>Washington</t>
  </si>
  <si>
    <t>Bradford</t>
  </si>
  <si>
    <t>Cumberland</t>
  </si>
  <si>
    <t>Dauphin</t>
  </si>
  <si>
    <t>Carbon</t>
  </si>
  <si>
    <t>Lehigh</t>
  </si>
  <si>
    <t>Lackawanna</t>
  </si>
  <si>
    <t>Northampton</t>
  </si>
  <si>
    <t>Cumberland</t>
  </si>
  <si>
    <t>Allegheny</t>
  </si>
  <si>
    <t>Greene</t>
  </si>
  <si>
    <t>Lehigh</t>
  </si>
  <si>
    <t>Bucks</t>
  </si>
  <si>
    <t>Cambria</t>
  </si>
  <si>
    <t>Columbia</t>
  </si>
  <si>
    <t>Dauphin</t>
  </si>
  <si>
    <t>Fulton</t>
  </si>
  <si>
    <t>Greene</t>
  </si>
  <si>
    <t>Clearfield</t>
  </si>
  <si>
    <t>Montgomery</t>
  </si>
  <si>
    <t>Blair</t>
  </si>
  <si>
    <t>Centre</t>
  </si>
  <si>
    <t>Union</t>
  </si>
  <si>
    <t>Beaver</t>
  </si>
  <si>
    <t>Westmoreland</t>
  </si>
  <si>
    <t>York</t>
  </si>
  <si>
    <t>Centre</t>
  </si>
  <si>
    <t>Franklin</t>
  </si>
  <si>
    <t>Washington</t>
  </si>
  <si>
    <t>Allegheny</t>
  </si>
  <si>
    <t>Washington</t>
  </si>
  <si>
    <t>Montgomery</t>
  </si>
  <si>
    <t>Delaware</t>
  </si>
  <si>
    <t>Chester</t>
  </si>
  <si>
    <t>Delaware</t>
  </si>
  <si>
    <t>Chester</t>
  </si>
  <si>
    <t>Delaware</t>
  </si>
  <si>
    <t>Bedford</t>
  </si>
  <si>
    <t>Delaware</t>
  </si>
  <si>
    <t>Philadelphia</t>
  </si>
  <si>
    <t>Lehigh</t>
  </si>
  <si>
    <t>Allegheny</t>
  </si>
  <si>
    <t>Clarion</t>
  </si>
  <si>
    <t>Blair</t>
  </si>
  <si>
    <t>Clearfield</t>
  </si>
  <si>
    <t>Chester</t>
  </si>
  <si>
    <t>Lancaster</t>
  </si>
  <si>
    <t>Chester</t>
  </si>
  <si>
    <t>Northampton</t>
  </si>
  <si>
    <t>Montgomery</t>
  </si>
  <si>
    <t>Lancaster</t>
  </si>
  <si>
    <t>Columbia</t>
  </si>
  <si>
    <t>Mercer</t>
  </si>
  <si>
    <t>Dauphin</t>
  </si>
  <si>
    <t>Philadelphia</t>
  </si>
  <si>
    <t>Somerset</t>
  </si>
  <si>
    <t>Cambria</t>
  </si>
  <si>
    <t>Lancaster</t>
  </si>
  <si>
    <t>Adams</t>
  </si>
  <si>
    <t>Crawford</t>
  </si>
  <si>
    <t>Fayette</t>
  </si>
  <si>
    <t>Berks</t>
  </si>
  <si>
    <t>Allegheny</t>
  </si>
  <si>
    <t>Lebanon</t>
  </si>
  <si>
    <t>Erie</t>
  </si>
  <si>
    <t>Potter</t>
  </si>
  <si>
    <t>Bucks</t>
  </si>
  <si>
    <t>Venango</t>
  </si>
  <si>
    <t>Crawford</t>
  </si>
  <si>
    <t>Luzerne</t>
  </si>
  <si>
    <t>York</t>
  </si>
  <si>
    <t>Cumberland</t>
  </si>
  <si>
    <t>Clearfield</t>
  </si>
  <si>
    <t>Luzerne</t>
  </si>
  <si>
    <t>York</t>
  </si>
  <si>
    <t>Berks</t>
  </si>
  <si>
    <t>Montour</t>
  </si>
  <si>
    <t>Philadelphia</t>
  </si>
  <si>
    <t>Dauphin</t>
  </si>
  <si>
    <t>Philadelphia</t>
  </si>
  <si>
    <t>Allegheny</t>
  </si>
  <si>
    <t>Delaware</t>
  </si>
  <si>
    <t>Pike</t>
  </si>
  <si>
    <t>Westmoreland</t>
  </si>
  <si>
    <t>Dauphin</t>
  </si>
  <si>
    <t>Philadelphia</t>
  </si>
  <si>
    <t>Lancaster</t>
  </si>
  <si>
    <t>York</t>
  </si>
  <si>
    <t>Chester</t>
  </si>
  <si>
    <t>Westmoreland</t>
  </si>
  <si>
    <t>Clearfield</t>
  </si>
  <si>
    <t>Lackawanna</t>
  </si>
  <si>
    <t>Allegheny</t>
  </si>
  <si>
    <t>Lycoming</t>
  </si>
  <si>
    <t>Lehigh</t>
  </si>
  <si>
    <t>Cumberland</t>
  </si>
  <si>
    <t>Monroe</t>
  </si>
  <si>
    <t>Montgomery</t>
  </si>
  <si>
    <t>Lancaster</t>
  </si>
  <si>
    <t>Lebanon</t>
  </si>
  <si>
    <t>Westmoreland</t>
  </si>
  <si>
    <t>York</t>
  </si>
  <si>
    <t>Northampton</t>
  </si>
  <si>
    <t>Allegheny</t>
  </si>
  <si>
    <t>Lancaster</t>
  </si>
  <si>
    <t>Susquehanna</t>
  </si>
  <si>
    <t>Lawrence</t>
  </si>
  <si>
    <t>Allegheny</t>
  </si>
  <si>
    <t>Lancaster</t>
  </si>
  <si>
    <t>Erie</t>
  </si>
  <si>
    <t>Philadelphia</t>
  </si>
  <si>
    <t>Bedford</t>
  </si>
  <si>
    <t>Monroe</t>
  </si>
  <si>
    <t>Lehigh</t>
  </si>
  <si>
    <t>Berks</t>
  </si>
  <si>
    <t>Adams</t>
  </si>
  <si>
    <t>Erie</t>
  </si>
  <si>
    <t>Franklin</t>
  </si>
  <si>
    <t>Mercer</t>
  </si>
  <si>
    <t>Fayette</t>
  </si>
  <si>
    <t>Lackawanna</t>
  </si>
  <si>
    <t>Cambria</t>
  </si>
  <si>
    <t>Philadelphia</t>
  </si>
  <si>
    <t>Berks</t>
  </si>
  <si>
    <t>Philadelphia</t>
  </si>
  <si>
    <t>Allegheny</t>
  </si>
  <si>
    <t>Fulton</t>
  </si>
  <si>
    <t>Forest</t>
  </si>
  <si>
    <t>Susquehanna</t>
  </si>
  <si>
    <t>Cambria</t>
  </si>
  <si>
    <t>Washington</t>
  </si>
  <si>
    <t>Erie</t>
  </si>
  <si>
    <t>Allegheny</t>
  </si>
  <si>
    <t>Venango</t>
  </si>
  <si>
    <t>Franklin</t>
  </si>
  <si>
    <t>Westmoreland</t>
  </si>
  <si>
    <t>Philadelphia</t>
  </si>
  <si>
    <t>Fayette</t>
  </si>
  <si>
    <t>Philadelphia</t>
  </si>
  <si>
    <t>Beaver</t>
  </si>
  <si>
    <t>Armstrong</t>
  </si>
  <si>
    <t>Philadelphia</t>
  </si>
  <si>
    <t>Fulton</t>
  </si>
  <si>
    <t>Potter</t>
  </si>
  <si>
    <t>Delaware</t>
  </si>
  <si>
    <t>Allegheny</t>
  </si>
  <si>
    <t>Erie</t>
  </si>
  <si>
    <t>Adams</t>
  </si>
  <si>
    <t>Schuylkill</t>
  </si>
  <si>
    <t>Erie</t>
  </si>
  <si>
    <t>Clearfield</t>
  </si>
  <si>
    <t>Philadelphia</t>
  </si>
  <si>
    <t>Berks</t>
  </si>
  <si>
    <t>Chester</t>
  </si>
  <si>
    <t>Blair</t>
  </si>
  <si>
    <t>Cambria</t>
  </si>
  <si>
    <t>Westmoreland</t>
  </si>
  <si>
    <t>Luzerne</t>
  </si>
  <si>
    <t>Philadelphia</t>
  </si>
  <si>
    <t>Franklin</t>
  </si>
  <si>
    <t>Greene</t>
  </si>
  <si>
    <t>Westmoreland</t>
  </si>
  <si>
    <t>Mercer</t>
  </si>
  <si>
    <t>Perry</t>
  </si>
  <si>
    <t>Mercer</t>
  </si>
  <si>
    <t>Bedford</t>
  </si>
  <si>
    <t>Dauphin</t>
  </si>
  <si>
    <t>Berks</t>
  </si>
  <si>
    <t>Allegheny</t>
  </si>
  <si>
    <t>Luzerne</t>
  </si>
  <si>
    <t>York</t>
  </si>
  <si>
    <t>Philadelphia</t>
  </si>
  <si>
    <t>Erie</t>
  </si>
  <si>
    <t>Clearfield</t>
  </si>
  <si>
    <t>Dauphin</t>
  </si>
  <si>
    <t>Montgomery</t>
  </si>
  <si>
    <t>Delaware</t>
  </si>
  <si>
    <t>Luzerne</t>
  </si>
  <si>
    <t>Westmoreland</t>
  </si>
  <si>
    <t>Lancaster</t>
  </si>
  <si>
    <t>Mercer</t>
  </si>
  <si>
    <t>Allegheny</t>
  </si>
  <si>
    <t>Blair</t>
  </si>
  <si>
    <t>Indiana</t>
  </si>
  <si>
    <t>Beaver</t>
  </si>
  <si>
    <t>Lackawanna</t>
  </si>
  <si>
    <t>Huntingdon</t>
  </si>
  <si>
    <t>Philadelphia</t>
  </si>
  <si>
    <t>Indiana</t>
  </si>
  <si>
    <t>Dauphin</t>
  </si>
  <si>
    <t>Lehigh</t>
  </si>
  <si>
    <t>Philadelphia</t>
  </si>
  <si>
    <t>Chester</t>
  </si>
  <si>
    <t>Delaware</t>
  </si>
  <si>
    <t>Washington</t>
  </si>
  <si>
    <t>Erie</t>
  </si>
  <si>
    <t>Mercer</t>
  </si>
  <si>
    <t>Westmoreland</t>
  </si>
  <si>
    <t>Jefferson</t>
  </si>
  <si>
    <t>Greene</t>
  </si>
  <si>
    <t>Montgomery</t>
  </si>
  <si>
    <t>Lycoming</t>
  </si>
  <si>
    <t>Carbon</t>
  </si>
  <si>
    <t>Philadelphia</t>
  </si>
  <si>
    <t>Elk</t>
  </si>
  <si>
    <t>Juniata</t>
  </si>
  <si>
    <t>Huntingdon</t>
  </si>
  <si>
    <t>Philadelphia</t>
  </si>
  <si>
    <t>Mckean</t>
  </si>
  <si>
    <t>Butler</t>
  </si>
  <si>
    <t>Chester</t>
  </si>
  <si>
    <t>Philadelphia</t>
  </si>
  <si>
    <t>Clinton</t>
  </si>
  <si>
    <t>Mercer</t>
  </si>
  <si>
    <t>Allegheny</t>
  </si>
  <si>
    <t>Clarion</t>
  </si>
  <si>
    <t>Westmoreland</t>
  </si>
  <si>
    <t>Butler</t>
  </si>
  <si>
    <t>Berks</t>
  </si>
  <si>
    <t>Lancaster</t>
  </si>
  <si>
    <t>Philadelphia</t>
  </si>
  <si>
    <t>Wyoming</t>
  </si>
  <si>
    <t>Luzerne</t>
  </si>
  <si>
    <t>Lackawanna</t>
  </si>
  <si>
    <t>Mercer</t>
  </si>
  <si>
    <t>Lancaster</t>
  </si>
  <si>
    <t>Fayette</t>
  </si>
  <si>
    <t>Lawrence</t>
  </si>
  <si>
    <t>Lebanon</t>
  </si>
  <si>
    <t>Armstrong</t>
  </si>
  <si>
    <t>Lehigh</t>
  </si>
  <si>
    <t>Northampton</t>
  </si>
  <si>
    <t>Carbon</t>
  </si>
  <si>
    <t>Armstrong</t>
  </si>
  <si>
    <t>Union</t>
  </si>
  <si>
    <t>Westmoreland</t>
  </si>
  <si>
    <t>York</t>
  </si>
  <si>
    <t>Adams</t>
  </si>
  <si>
    <t>Lehigh</t>
  </si>
  <si>
    <t>Beaver</t>
  </si>
  <si>
    <t>Philadelphia</t>
  </si>
  <si>
    <t>Northumberland</t>
  </si>
  <si>
    <t>Adams</t>
  </si>
  <si>
    <t>Dauphin</t>
  </si>
  <si>
    <t>Montgomery</t>
  </si>
  <si>
    <t>Lycoming</t>
  </si>
  <si>
    <t>Luzerne</t>
  </si>
  <si>
    <t>Lycoming</t>
  </si>
  <si>
    <t>Philadelphia</t>
  </si>
  <si>
    <t>Schuylkill</t>
  </si>
  <si>
    <t>Allegheny</t>
  </si>
  <si>
    <t>Lancaster</t>
  </si>
  <si>
    <t>Philadelphia</t>
  </si>
  <si>
    <t>Indiana</t>
  </si>
  <si>
    <t>Philadelphia</t>
  </si>
  <si>
    <t>Delaware</t>
  </si>
  <si>
    <t>Butler</t>
  </si>
  <si>
    <t>Philadelphia</t>
  </si>
  <si>
    <t>Washington</t>
  </si>
  <si>
    <t>Allegheny</t>
  </si>
  <si>
    <t>Cumberland</t>
  </si>
  <si>
    <t>Philadelphia</t>
  </si>
  <si>
    <t>Mercer</t>
  </si>
  <si>
    <t>Montgomery</t>
  </si>
  <si>
    <t>Somerset</t>
  </si>
  <si>
    <t>Lackawanna</t>
  </si>
  <si>
    <t>Snyder</t>
  </si>
  <si>
    <t>Bucks</t>
  </si>
  <si>
    <t>Dauphin</t>
  </si>
  <si>
    <t>Beaver</t>
  </si>
  <si>
    <t>Mercer</t>
  </si>
  <si>
    <t>Mifflin</t>
  </si>
  <si>
    <t>Union</t>
  </si>
  <si>
    <t>Erie</t>
  </si>
  <si>
    <t>Dauphin</t>
  </si>
  <si>
    <t>Columbia</t>
  </si>
  <si>
    <t>Northumberland</t>
  </si>
  <si>
    <t>Schuylkill</t>
  </si>
  <si>
    <t>Lawrence</t>
  </si>
  <si>
    <t>Washington</t>
  </si>
  <si>
    <t>Westmoreland</t>
  </si>
  <si>
    <t>Butler</t>
  </si>
  <si>
    <t>Monroe</t>
  </si>
  <si>
    <t>Erie</t>
  </si>
  <si>
    <t>Lycoming</t>
  </si>
  <si>
    <t>Montgomery</t>
  </si>
  <si>
    <t>Allegheny</t>
  </si>
  <si>
    <t>Lycoming</t>
  </si>
  <si>
    <t>Susquehanna</t>
  </si>
  <si>
    <t>Allegheny</t>
  </si>
  <si>
    <t>Bucks</t>
  </si>
  <si>
    <t>Clearfield</t>
  </si>
  <si>
    <t>Northumberland</t>
  </si>
  <si>
    <t>Westmoreland</t>
  </si>
  <si>
    <t>Huntingdon</t>
  </si>
  <si>
    <t>Susquehanna</t>
  </si>
  <si>
    <t>Allegheny</t>
  </si>
  <si>
    <t>Berks</t>
  </si>
  <si>
    <t>Philadelphia</t>
  </si>
  <si>
    <t>Lycoming</t>
  </si>
  <si>
    <t>Northampton</t>
  </si>
  <si>
    <t>Bucks</t>
  </si>
  <si>
    <t>Lawrence</t>
  </si>
  <si>
    <t>Beaver</t>
  </si>
  <si>
    <t>Lawrence</t>
  </si>
  <si>
    <t>Huntingdon</t>
  </si>
  <si>
    <t>Philadelphia</t>
  </si>
  <si>
    <t>Bucks</t>
  </si>
  <si>
    <t>Westmoreland</t>
  </si>
  <si>
    <t>Perry</t>
  </si>
  <si>
    <t>Centre</t>
  </si>
  <si>
    <t>Montgomery</t>
  </si>
  <si>
    <t>Allegheny</t>
  </si>
  <si>
    <t>Clarion</t>
  </si>
  <si>
    <t>Erie</t>
  </si>
  <si>
    <t>Allegheny</t>
  </si>
  <si>
    <t>Montgomery</t>
  </si>
  <si>
    <t>Lackawanna</t>
  </si>
  <si>
    <t>Schuylkill</t>
  </si>
  <si>
    <t>Somerset</t>
  </si>
  <si>
    <t>Northampton</t>
  </si>
  <si>
    <t>Bradford</t>
  </si>
  <si>
    <t>Lackawanna</t>
  </si>
  <si>
    <t>York</t>
  </si>
  <si>
    <t>Bedford</t>
  </si>
  <si>
    <t>Cambria</t>
  </si>
  <si>
    <t>Lebanon</t>
  </si>
  <si>
    <t>Lehigh</t>
  </si>
  <si>
    <t>Potter</t>
  </si>
  <si>
    <t>Bradford</t>
  </si>
  <si>
    <t>Tioga</t>
  </si>
  <si>
    <t>Westmoreland</t>
  </si>
  <si>
    <t>York</t>
  </si>
  <si>
    <t>Allegheny</t>
  </si>
  <si>
    <t>Northumberland</t>
  </si>
  <si>
    <t>Luzerne</t>
  </si>
  <si>
    <t>Erie</t>
  </si>
  <si>
    <t>Lehigh</t>
  </si>
  <si>
    <t>Erie</t>
  </si>
  <si>
    <t>Philadelphia</t>
  </si>
  <si>
    <t>Westmoreland</t>
  </si>
  <si>
    <t>Chester</t>
  </si>
  <si>
    <t>Venango</t>
  </si>
  <si>
    <t>Lackawanna</t>
  </si>
  <si>
    <t>Berks</t>
  </si>
  <si>
    <t>Philadelphia</t>
  </si>
  <si>
    <t>Potter</t>
  </si>
  <si>
    <t>Mckean</t>
  </si>
  <si>
    <t>Chester</t>
  </si>
  <si>
    <t>Bucks</t>
  </si>
  <si>
    <t>Carbon</t>
  </si>
  <si>
    <t>Lebanon</t>
  </si>
  <si>
    <t>Philadelphia</t>
  </si>
  <si>
    <t>Carbon</t>
  </si>
  <si>
    <t>Lehigh</t>
  </si>
  <si>
    <t>Allegheny</t>
  </si>
  <si>
    <t>Northampton</t>
  </si>
  <si>
    <t>Cambria</t>
  </si>
  <si>
    <t>Allegheny</t>
  </si>
  <si>
    <t>Lancaster</t>
  </si>
  <si>
    <t>Delaware</t>
  </si>
  <si>
    <t>Westmoreland</t>
  </si>
  <si>
    <t>Crawford</t>
  </si>
  <si>
    <t>Bucks</t>
  </si>
  <si>
    <t>Indiana</t>
  </si>
  <si>
    <t>Centre</t>
  </si>
  <si>
    <t>Bucks</t>
  </si>
  <si>
    <t>Beaver</t>
  </si>
  <si>
    <t>Allegheny</t>
  </si>
  <si>
    <t>Chester</t>
  </si>
  <si>
    <t>Montgomery</t>
  </si>
  <si>
    <t>Philadelphia</t>
  </si>
  <si>
    <t>Lancaster</t>
  </si>
  <si>
    <t>Montgomery</t>
  </si>
  <si>
    <t>Erie</t>
  </si>
  <si>
    <t>Washington</t>
  </si>
  <si>
    <t>Philadelphia</t>
  </si>
  <si>
    <t>Clearfield</t>
  </si>
  <si>
    <t>Chester</t>
  </si>
  <si>
    <t>Schuylkill</t>
  </si>
  <si>
    <t>Allegheny</t>
  </si>
  <si>
    <t>Luzerne</t>
  </si>
  <si>
    <t>Monroe</t>
  </si>
  <si>
    <t>Allegheny</t>
  </si>
  <si>
    <t>Monroe</t>
  </si>
  <si>
    <t>Mckean</t>
  </si>
  <si>
    <t>Cambria</t>
  </si>
  <si>
    <t>Montgomery</t>
  </si>
  <si>
    <t>Schuylkill</t>
  </si>
  <si>
    <t>Dauphin</t>
  </si>
  <si>
    <t>Philadelphia</t>
  </si>
  <si>
    <t>Allegheny</t>
  </si>
  <si>
    <t>Jefferson</t>
  </si>
  <si>
    <t>Indiana</t>
  </si>
  <si>
    <t>Allegheny</t>
  </si>
  <si>
    <t>Bucks</t>
  </si>
  <si>
    <t>Delaware</t>
  </si>
  <si>
    <t>Dauphin</t>
  </si>
  <si>
    <t>Berks</t>
  </si>
  <si>
    <t>York</t>
  </si>
  <si>
    <t>Clarion</t>
  </si>
  <si>
    <t>Chester</t>
  </si>
  <si>
    <t>Mercer</t>
  </si>
  <si>
    <t>Philadelphia</t>
  </si>
  <si>
    <t>Cambria</t>
  </si>
  <si>
    <t>Elk</t>
  </si>
  <si>
    <t>Delaware</t>
  </si>
  <si>
    <t>Washington</t>
  </si>
  <si>
    <t>Indiana</t>
  </si>
  <si>
    <t>Beaver</t>
  </si>
  <si>
    <t>Lackawanna</t>
  </si>
  <si>
    <t>Clarion</t>
  </si>
  <si>
    <t>Allegheny</t>
  </si>
  <si>
    <t>Erie</t>
  </si>
  <si>
    <t>Lehigh</t>
  </si>
  <si>
    <t>Beaver</t>
  </si>
  <si>
    <t>Somerset</t>
  </si>
  <si>
    <t>Delaware</t>
  </si>
  <si>
    <t>Philadelphia</t>
  </si>
  <si>
    <t>Union</t>
  </si>
  <si>
    <t>Schuylkill</t>
  </si>
  <si>
    <t>Elk</t>
  </si>
  <si>
    <t>Lehigh</t>
  </si>
  <si>
    <t>Somerset</t>
  </si>
  <si>
    <t>Philadelphia</t>
  </si>
  <si>
    <t>Northampton</t>
  </si>
  <si>
    <t>Bradford</t>
  </si>
  <si>
    <t>Bucks</t>
  </si>
  <si>
    <t>Schuylkill</t>
  </si>
  <si>
    <t>Berks</t>
  </si>
  <si>
    <t>Lackawanna</t>
  </si>
  <si>
    <t>Snyder</t>
  </si>
  <si>
    <t>Mckean</t>
  </si>
  <si>
    <t>McKean</t>
  </si>
  <si>
    <t>Butler</t>
  </si>
  <si>
    <t>Lehigh</t>
  </si>
  <si>
    <t>Somerset</t>
  </si>
  <si>
    <t>Allegheny</t>
  </si>
  <si>
    <t>Northumberland</t>
  </si>
  <si>
    <t>Somerset</t>
  </si>
  <si>
    <t>Mercer</t>
  </si>
  <si>
    <t>Schuylkill</t>
  </si>
  <si>
    <t>Lawrence</t>
  </si>
  <si>
    <t>Northumberland</t>
  </si>
  <si>
    <t>Cumberland</t>
  </si>
  <si>
    <t>Butler</t>
  </si>
  <si>
    <t>Mckean</t>
  </si>
  <si>
    <t>Lancaster</t>
  </si>
  <si>
    <t>Somerset</t>
  </si>
  <si>
    <t>Montgomery</t>
  </si>
  <si>
    <t>Allegheny</t>
  </si>
  <si>
    <t>York</t>
  </si>
  <si>
    <t>Allegheny</t>
  </si>
  <si>
    <t>Cumberland</t>
  </si>
  <si>
    <t>Allegheny</t>
  </si>
  <si>
    <t>Beaver</t>
  </si>
  <si>
    <t>York</t>
  </si>
  <si>
    <t>Lycoming</t>
  </si>
  <si>
    <t>Delaware</t>
  </si>
  <si>
    <t>Greene</t>
  </si>
  <si>
    <t>Columbia</t>
  </si>
  <si>
    <t>Fulton</t>
  </si>
  <si>
    <t>Huntingdon</t>
  </si>
  <si>
    <t>Lehigh</t>
  </si>
  <si>
    <t>Tioga</t>
  </si>
  <si>
    <t>York</t>
  </si>
  <si>
    <t>Westmoreland</t>
  </si>
  <si>
    <t>Philadelphia</t>
  </si>
  <si>
    <t>Allegheny</t>
  </si>
  <si>
    <t>Blair</t>
  </si>
  <si>
    <t>York</t>
  </si>
  <si>
    <t>Montgomery</t>
  </si>
  <si>
    <t>Delaware</t>
  </si>
  <si>
    <t>Montgomery</t>
  </si>
  <si>
    <t>Centre</t>
  </si>
  <si>
    <t>Allegheny</t>
  </si>
  <si>
    <t>Dauphin</t>
  </si>
  <si>
    <t>Allegheny</t>
  </si>
  <si>
    <t>Huntingdon</t>
  </si>
  <si>
    <t>Monroe</t>
  </si>
  <si>
    <t>Clinton</t>
  </si>
  <si>
    <t>Sullivan</t>
  </si>
  <si>
    <t>Susquehanna</t>
  </si>
  <si>
    <t>Dauphin</t>
  </si>
  <si>
    <t>Perry</t>
  </si>
  <si>
    <t>Dauphin</t>
  </si>
  <si>
    <t>Philadelphia</t>
  </si>
  <si>
    <t>Schuylkill</t>
  </si>
  <si>
    <t>Philadelphia</t>
  </si>
  <si>
    <t>Warren</t>
  </si>
  <si>
    <t>Venango</t>
  </si>
  <si>
    <t>Bradford</t>
  </si>
  <si>
    <t>Chester</t>
  </si>
  <si>
    <t>Schuylkill</t>
  </si>
  <si>
    <t>Washington</t>
  </si>
  <si>
    <t>Bradford</t>
  </si>
  <si>
    <t>Berks</t>
  </si>
  <si>
    <t>Wyoming</t>
  </si>
  <si>
    <t>Somerset</t>
  </si>
  <si>
    <t>Mifflin</t>
  </si>
  <si>
    <t>Franklin</t>
  </si>
  <si>
    <t>Bedford</t>
  </si>
  <si>
    <t>Berks</t>
  </si>
  <si>
    <t>Blair</t>
  </si>
  <si>
    <t>Lawrence</t>
  </si>
  <si>
    <t>Erie</t>
  </si>
  <si>
    <t>Clarion</t>
  </si>
  <si>
    <t>Fayette</t>
  </si>
  <si>
    <t>Chester</t>
  </si>
  <si>
    <t>Indiana</t>
  </si>
  <si>
    <t>Philadelphia</t>
  </si>
  <si>
    <t>Adams</t>
  </si>
  <si>
    <t>Bucks</t>
  </si>
  <si>
    <t>Delaware</t>
  </si>
  <si>
    <t>Dauphin</t>
  </si>
  <si>
    <t>Montgomery</t>
  </si>
  <si>
    <t>Allegheny</t>
  </si>
  <si>
    <t>Venango</t>
  </si>
  <si>
    <t>Lackawanna</t>
  </si>
  <si>
    <t>Venango</t>
  </si>
  <si>
    <t>Adams</t>
  </si>
  <si>
    <t>Delaware</t>
  </si>
  <si>
    <t>Wayne</t>
  </si>
  <si>
    <t>Delaware</t>
  </si>
  <si>
    <t>Warren</t>
  </si>
  <si>
    <t>Northumberland</t>
  </si>
  <si>
    <t>Lancaster</t>
  </si>
  <si>
    <t>Washington</t>
  </si>
  <si>
    <t>Erie</t>
  </si>
  <si>
    <t>Wayne</t>
  </si>
  <si>
    <t>Franklin</t>
  </si>
  <si>
    <t>Carbon</t>
  </si>
  <si>
    <t>Tioga</t>
  </si>
  <si>
    <t>Allegheny</t>
  </si>
  <si>
    <t>Clearfield</t>
  </si>
  <si>
    <t>Chester</t>
  </si>
  <si>
    <t>Greene</t>
  </si>
  <si>
    <t>Allegheny</t>
  </si>
  <si>
    <t>Mercer</t>
  </si>
  <si>
    <t>Allegheny</t>
  </si>
  <si>
    <t>Philadelphia</t>
  </si>
  <si>
    <t>Perry</t>
  </si>
  <si>
    <t>Philadelphia</t>
  </si>
  <si>
    <t>Cumberland</t>
  </si>
  <si>
    <t>Luzerne</t>
  </si>
  <si>
    <t>York</t>
  </si>
  <si>
    <t>Washington</t>
  </si>
  <si>
    <t>Beaver</t>
  </si>
  <si>
    <t>Montgomery</t>
  </si>
  <si>
    <t>Wayne</t>
  </si>
  <si>
    <t>Allegheny</t>
  </si>
  <si>
    <t>Cambria</t>
  </si>
  <si>
    <t>Westmoreland</t>
  </si>
  <si>
    <t>Lehigh</t>
  </si>
  <si>
    <t>Delaware</t>
  </si>
  <si>
    <t>Luzerne</t>
  </si>
  <si>
    <t>Allegheny</t>
  </si>
  <si>
    <t>Delaware</t>
  </si>
  <si>
    <t>Schuylkill</t>
  </si>
  <si>
    <t>Blair</t>
  </si>
  <si>
    <t>Lycoming</t>
  </si>
  <si>
    <t>Lawrence</t>
  </si>
  <si>
    <t>Northampton</t>
  </si>
  <si>
    <t>Berks</t>
  </si>
  <si>
    <t>Somerset</t>
  </si>
  <si>
    <t>Philadelphia</t>
  </si>
  <si>
    <t>Montgomery</t>
  </si>
  <si>
    <t>Allegheny</t>
  </si>
  <si>
    <t>Bradford</t>
  </si>
  <si>
    <t>Luzerne</t>
  </si>
  <si>
    <t>Berks</t>
  </si>
  <si>
    <t>York</t>
  </si>
  <si>
    <t>Westmoreland</t>
  </si>
  <si>
    <t>Philadelphia</t>
  </si>
  <si>
    <t>Centre</t>
  </si>
  <si>
    <t>Allegheny</t>
  </si>
  <si>
    <t>Philadelphia</t>
  </si>
  <si>
    <t>Charter School</t>
  </si>
  <si>
    <t>Vo-Tech</t>
  </si>
  <si>
    <t>Intermediate Unit</t>
  </si>
  <si>
    <t>Charter School</t>
  </si>
  <si>
    <t>School District</t>
  </si>
  <si>
    <t>Charter School</t>
  </si>
  <si>
    <t>Vo-Tech</t>
  </si>
  <si>
    <t>Charter School</t>
  </si>
  <si>
    <t>School District</t>
  </si>
  <si>
    <t>Intermediate Unit</t>
  </si>
  <si>
    <t>School District</t>
  </si>
  <si>
    <t>Charter School</t>
  </si>
  <si>
    <t>School District</t>
  </si>
  <si>
    <t>Charter School</t>
  </si>
  <si>
    <t>School District</t>
  </si>
  <si>
    <t>Intermediate Unit</t>
  </si>
  <si>
    <t>School District</t>
  </si>
  <si>
    <t>Charter School</t>
  </si>
  <si>
    <t>School District</t>
  </si>
  <si>
    <t>Charter School</t>
  </si>
  <si>
    <t>School District</t>
  </si>
  <si>
    <t>Intermediate Unit</t>
  </si>
  <si>
    <t>Charter School</t>
  </si>
  <si>
    <t>School District</t>
  </si>
  <si>
    <t>Charter School</t>
  </si>
  <si>
    <t>School District</t>
  </si>
  <si>
    <t>Vo-Tech</t>
  </si>
  <si>
    <t>Intermediate Unit</t>
  </si>
  <si>
    <t>School District</t>
  </si>
  <si>
    <t>Vo-Tech</t>
  </si>
  <si>
    <t>School District</t>
  </si>
  <si>
    <t>Charter School</t>
  </si>
  <si>
    <t>School District</t>
  </si>
  <si>
    <t>Vo-Tech</t>
  </si>
  <si>
    <t>Intermediate Unit</t>
  </si>
  <si>
    <t>School District</t>
  </si>
  <si>
    <t>Vo-Tech</t>
  </si>
  <si>
    <t>School District</t>
  </si>
  <si>
    <t>Charter School</t>
  </si>
  <si>
    <t>School District</t>
  </si>
  <si>
    <t>Charter School</t>
  </si>
  <si>
    <t>School District</t>
  </si>
  <si>
    <t>Intermediate Unit</t>
  </si>
  <si>
    <t>Charter School</t>
  </si>
  <si>
    <t>Vo-Tech</t>
  </si>
  <si>
    <t>School District</t>
  </si>
  <si>
    <t>Vo-Tech</t>
  </si>
  <si>
    <t>School District</t>
  </si>
  <si>
    <t>Intermediate Unit</t>
  </si>
  <si>
    <t>Charter School</t>
  </si>
  <si>
    <t>Vo-Tech</t>
  </si>
  <si>
    <t>Intermediate Unit</t>
  </si>
  <si>
    <t>School District</t>
  </si>
  <si>
    <t>Vo-Tech</t>
  </si>
  <si>
    <t>School District</t>
  </si>
  <si>
    <t>Charter School</t>
  </si>
  <si>
    <t>School District</t>
  </si>
  <si>
    <t>Intermediate Unit</t>
  </si>
  <si>
    <t>Vo-Tech</t>
  </si>
  <si>
    <t>Charter School</t>
  </si>
  <si>
    <t>Vo-Tech</t>
  </si>
  <si>
    <t>Intermediate Unit</t>
  </si>
  <si>
    <t>School District</t>
  </si>
  <si>
    <t>Vo-Tech</t>
  </si>
  <si>
    <t>School District</t>
  </si>
  <si>
    <t>Charter School</t>
  </si>
  <si>
    <t>School District</t>
  </si>
  <si>
    <t>Charter School</t>
  </si>
  <si>
    <t>Intermediate Unit</t>
  </si>
  <si>
    <t>Vo-Tech</t>
  </si>
  <si>
    <t>School District</t>
  </si>
  <si>
    <t>Charter School</t>
  </si>
  <si>
    <t>School District</t>
  </si>
  <si>
    <t>Vo-Tech</t>
  </si>
  <si>
    <t>School District</t>
  </si>
  <si>
    <t>Vo-Tech</t>
  </si>
  <si>
    <t>School District</t>
  </si>
  <si>
    <t>Charter School</t>
  </si>
  <si>
    <t>Intermediate Unit</t>
  </si>
  <si>
    <t>School District</t>
  </si>
  <si>
    <t>Vo-Tech</t>
  </si>
  <si>
    <t>School District</t>
  </si>
  <si>
    <t>Charter School</t>
  </si>
  <si>
    <t>School District</t>
  </si>
  <si>
    <t>Vo-Tech</t>
  </si>
  <si>
    <t>School District</t>
  </si>
  <si>
    <t>Vo-Tech</t>
  </si>
  <si>
    <t>School District</t>
  </si>
  <si>
    <t>Charter School</t>
  </si>
  <si>
    <t>Vo-Tech</t>
  </si>
  <si>
    <t>School District</t>
  </si>
  <si>
    <t>Charter School</t>
  </si>
  <si>
    <t>Vo-Tech</t>
  </si>
  <si>
    <t>Charter School</t>
  </si>
  <si>
    <t>School District</t>
  </si>
  <si>
    <t>Intermediate Unit</t>
  </si>
  <si>
    <t>Vo-Tech</t>
  </si>
  <si>
    <t>School District</t>
  </si>
  <si>
    <t>Charter School</t>
  </si>
  <si>
    <t>School District</t>
  </si>
  <si>
    <t>Charter School</t>
  </si>
  <si>
    <t>School District</t>
  </si>
  <si>
    <t>Vo-Tech</t>
  </si>
  <si>
    <t>School District</t>
  </si>
  <si>
    <t>Vo-Tech</t>
  </si>
  <si>
    <t>School District</t>
  </si>
  <si>
    <t>Charter School</t>
  </si>
  <si>
    <t>School District</t>
  </si>
  <si>
    <t>Charter School</t>
  </si>
  <si>
    <t>School District</t>
  </si>
  <si>
    <t>Vo-Tech</t>
  </si>
  <si>
    <t>Charter School</t>
  </si>
  <si>
    <t>School District</t>
  </si>
  <si>
    <t>Charter School</t>
  </si>
  <si>
    <t>School District</t>
  </si>
  <si>
    <t>Vo-Tech</t>
  </si>
  <si>
    <t>Charter School</t>
  </si>
  <si>
    <t>School District</t>
  </si>
  <si>
    <t>Charter School</t>
  </si>
  <si>
    <t>School District</t>
  </si>
  <si>
    <t>Charter School</t>
  </si>
  <si>
    <t>Vo-Tech</t>
  </si>
  <si>
    <t>School District</t>
  </si>
  <si>
    <t>Vo-Tech</t>
  </si>
  <si>
    <t>School District</t>
  </si>
  <si>
    <t>Charter School</t>
  </si>
  <si>
    <t>School District</t>
  </si>
  <si>
    <t>Charter School</t>
  </si>
  <si>
    <t>School District</t>
  </si>
  <si>
    <t>Charter School</t>
  </si>
  <si>
    <t>Vo-Tech</t>
  </si>
  <si>
    <t>School District</t>
  </si>
  <si>
    <t>Charter School</t>
  </si>
  <si>
    <t>School District</t>
  </si>
  <si>
    <t>Charter School</t>
  </si>
  <si>
    <t>School District</t>
  </si>
  <si>
    <t>Vo-Tech</t>
  </si>
  <si>
    <t>School District</t>
  </si>
  <si>
    <t>Charter School</t>
  </si>
  <si>
    <t>School District</t>
  </si>
  <si>
    <t>Vo-Tech</t>
  </si>
  <si>
    <t>School District</t>
  </si>
  <si>
    <t>Charter School</t>
  </si>
  <si>
    <t>School District</t>
  </si>
  <si>
    <t>Charter School</t>
  </si>
  <si>
    <t>School District</t>
  </si>
  <si>
    <t>Charter School</t>
  </si>
  <si>
    <t>School District</t>
  </si>
  <si>
    <t>Vo-Tech</t>
  </si>
  <si>
    <t>Charter School</t>
  </si>
  <si>
    <t>School District</t>
  </si>
  <si>
    <t>Vo-Tech</t>
  </si>
  <si>
    <t>Charter School</t>
  </si>
  <si>
    <t>School District</t>
  </si>
  <si>
    <t>Intermediate Unit</t>
  </si>
  <si>
    <t>School District</t>
  </si>
  <si>
    <t>Vo-Tech</t>
  </si>
  <si>
    <t>School District</t>
  </si>
  <si>
    <t>Charter School</t>
  </si>
  <si>
    <t>School District</t>
  </si>
  <si>
    <t>Charter School</t>
  </si>
  <si>
    <t>School District</t>
  </si>
  <si>
    <t>Charter School</t>
  </si>
  <si>
    <t>School District</t>
  </si>
  <si>
    <t>Charter School</t>
  </si>
  <si>
    <t>School District</t>
  </si>
  <si>
    <t>Charter School</t>
  </si>
  <si>
    <t>School District</t>
  </si>
  <si>
    <t>Vo-Tech</t>
  </si>
  <si>
    <t>School District</t>
  </si>
  <si>
    <t>Intermediate Unit</t>
  </si>
  <si>
    <t>School District</t>
  </si>
  <si>
    <t>Vo-Tech</t>
  </si>
  <si>
    <t>School District</t>
  </si>
  <si>
    <t>Vo-Tech</t>
  </si>
  <si>
    <t>Charter School</t>
  </si>
  <si>
    <t>School District</t>
  </si>
  <si>
    <t>Vo-Tech</t>
  </si>
  <si>
    <t>School District</t>
  </si>
  <si>
    <t>Charter School</t>
  </si>
  <si>
    <t>Intermediate Unit</t>
  </si>
  <si>
    <t>Charter School</t>
  </si>
  <si>
    <t>School District</t>
  </si>
  <si>
    <t>Intermediate Unit</t>
  </si>
  <si>
    <t>Vo-Tech</t>
  </si>
  <si>
    <t>Charter School</t>
  </si>
  <si>
    <t>School District</t>
  </si>
  <si>
    <t>Charter School</t>
  </si>
  <si>
    <t>School District</t>
  </si>
  <si>
    <t>Charter School</t>
  </si>
  <si>
    <t>School District</t>
  </si>
  <si>
    <t>Charter School</t>
  </si>
  <si>
    <t>School District</t>
  </si>
  <si>
    <t>Charter School</t>
  </si>
  <si>
    <t>School District</t>
  </si>
  <si>
    <t>Charter School</t>
  </si>
  <si>
    <t>School District</t>
  </si>
  <si>
    <t>Vo-Tech</t>
  </si>
  <si>
    <t>School District</t>
  </si>
  <si>
    <t>Vo-Tech</t>
  </si>
  <si>
    <t>School District</t>
  </si>
  <si>
    <t>Intermediate Unit</t>
  </si>
  <si>
    <t>Vo-Tech</t>
  </si>
  <si>
    <t>School District</t>
  </si>
  <si>
    <t>Vo-Tech</t>
  </si>
  <si>
    <t>School District</t>
  </si>
  <si>
    <t>Vo-Tech</t>
  </si>
  <si>
    <t>Charter School</t>
  </si>
  <si>
    <t>School District</t>
  </si>
  <si>
    <t>Intermediate Unit</t>
  </si>
  <si>
    <t>School District</t>
  </si>
  <si>
    <t>Charter School</t>
  </si>
  <si>
    <t>School District</t>
  </si>
  <si>
    <t>Charter School</t>
  </si>
  <si>
    <t>School District</t>
  </si>
  <si>
    <t>Charter School</t>
  </si>
  <si>
    <t>School District</t>
  </si>
  <si>
    <t>Vo-Tech</t>
  </si>
  <si>
    <t>School District</t>
  </si>
  <si>
    <t>Intermediate Unit</t>
  </si>
  <si>
    <t>School District</t>
  </si>
  <si>
    <t>Vo-Tech</t>
  </si>
  <si>
    <t>School District</t>
  </si>
  <si>
    <t>Vo-Tech</t>
  </si>
  <si>
    <t>School District</t>
  </si>
  <si>
    <t>Vo-Tech</t>
  </si>
  <si>
    <t>School District</t>
  </si>
  <si>
    <t>Intermediate Unit</t>
  </si>
  <si>
    <t>School District</t>
  </si>
  <si>
    <t>Charter School</t>
  </si>
  <si>
    <t>School District</t>
  </si>
  <si>
    <t>Charter School</t>
  </si>
  <si>
    <t>School District</t>
  </si>
  <si>
    <t>Charter School</t>
  </si>
  <si>
    <t>School District</t>
  </si>
  <si>
    <t>Vo-Tech</t>
  </si>
  <si>
    <t>Charter School</t>
  </si>
  <si>
    <t>School District</t>
  </si>
  <si>
    <t>Charter School</t>
  </si>
  <si>
    <t>School District</t>
  </si>
  <si>
    <t>Charter School</t>
  </si>
  <si>
    <t>School District</t>
  </si>
  <si>
    <t>Charter School</t>
  </si>
  <si>
    <t>School District</t>
  </si>
  <si>
    <t>Charter School</t>
  </si>
  <si>
    <t>School District</t>
  </si>
  <si>
    <t>Charter School</t>
  </si>
  <si>
    <t>School District</t>
  </si>
  <si>
    <t>Charter School</t>
  </si>
  <si>
    <t>School District</t>
  </si>
  <si>
    <t>Charter School</t>
  </si>
  <si>
    <t>Vo-Tech</t>
  </si>
  <si>
    <t>School District</t>
  </si>
  <si>
    <t>Charter School</t>
  </si>
  <si>
    <t>School District</t>
  </si>
  <si>
    <t>Charter School</t>
  </si>
  <si>
    <t>School District</t>
  </si>
  <si>
    <t>Intermediate Unit</t>
  </si>
  <si>
    <t>School District</t>
  </si>
  <si>
    <t>Charter School</t>
  </si>
  <si>
    <t>School District</t>
  </si>
  <si>
    <t>Charter School</t>
  </si>
  <si>
    <t>Vo-Tech</t>
  </si>
  <si>
    <t>School District</t>
  </si>
  <si>
    <t>Charter School</t>
  </si>
  <si>
    <t>School District</t>
  </si>
  <si>
    <t>Charter School</t>
  </si>
  <si>
    <t>School District</t>
  </si>
  <si>
    <t>Intermediate Unit</t>
  </si>
  <si>
    <t>Vo-Tech</t>
  </si>
  <si>
    <t>School District</t>
  </si>
  <si>
    <t>Vo-Tech</t>
  </si>
  <si>
    <t>Intermediate Unit</t>
  </si>
  <si>
    <t>School District</t>
  </si>
  <si>
    <t>Charter School</t>
  </si>
  <si>
    <t>School District</t>
  </si>
  <si>
    <t>Vo-Tech</t>
  </si>
  <si>
    <t>School District</t>
  </si>
  <si>
    <t>Charter School</t>
  </si>
  <si>
    <t>School District</t>
  </si>
  <si>
    <t>Charter School</t>
  </si>
  <si>
    <t>School District</t>
  </si>
  <si>
    <t>Vo-Tech</t>
  </si>
  <si>
    <t>School District</t>
  </si>
  <si>
    <t>Charter School</t>
  </si>
  <si>
    <t>School District</t>
  </si>
  <si>
    <t>Charter School</t>
  </si>
  <si>
    <t>School District</t>
  </si>
  <si>
    <t>Vo-Tech</t>
  </si>
  <si>
    <t>School District</t>
  </si>
  <si>
    <t>Charter School</t>
  </si>
  <si>
    <t>School District</t>
  </si>
  <si>
    <t>Charter School</t>
  </si>
  <si>
    <t>School District</t>
  </si>
  <si>
    <t>Intermediate Unit</t>
  </si>
  <si>
    <t>School District</t>
  </si>
  <si>
    <t>Charter School</t>
  </si>
  <si>
    <t>School District</t>
  </si>
  <si>
    <t>Vo-Tech</t>
  </si>
  <si>
    <t>School District</t>
  </si>
  <si>
    <t>Charter School</t>
  </si>
  <si>
    <t>School District</t>
  </si>
  <si>
    <t>Vo-Tech</t>
  </si>
  <si>
    <t>Charter School</t>
  </si>
  <si>
    <t>School District</t>
  </si>
  <si>
    <t>Charter School</t>
  </si>
  <si>
    <t>School District</t>
  </si>
  <si>
    <t>Charter School</t>
  </si>
  <si>
    <t>School District</t>
  </si>
  <si>
    <t>Vo-Tech</t>
  </si>
  <si>
    <t>School District</t>
  </si>
  <si>
    <t>Vo-Tech</t>
  </si>
  <si>
    <t>School District</t>
  </si>
  <si>
    <t>Vo-Tech</t>
  </si>
  <si>
    <t>School District</t>
  </si>
  <si>
    <t>Charter School</t>
  </si>
  <si>
    <t>School District</t>
  </si>
  <si>
    <t>Intermediate Unit</t>
  </si>
  <si>
    <t>School District</t>
  </si>
  <si>
    <t>Charter School</t>
  </si>
  <si>
    <t>Vo-Tech</t>
  </si>
  <si>
    <t>School District</t>
  </si>
  <si>
    <t>Charter School</t>
  </si>
  <si>
    <t>School District</t>
  </si>
  <si>
    <t>Charter School</t>
  </si>
  <si>
    <t>School District</t>
  </si>
  <si>
    <t>Vo-Tech</t>
  </si>
  <si>
    <t>School District</t>
  </si>
  <si>
    <t>Charter School</t>
  </si>
  <si>
    <t>Staffing Decline</t>
  </si>
  <si>
    <t>Percent Staffing Decline</t>
  </si>
  <si>
    <t>Follow this link to download a detailed discussion of our methodology.</t>
  </si>
  <si>
    <t>Note. In the construction of this table we assigned any vo-tech or IU to a County if any of its member districts were located at least in part in that County.</t>
  </si>
  <si>
    <t xml:space="preserve">In setting forth his proposal, Mastriano cites current expenditures divided by Average Daily Membership (a measure of the number of students) for school districts and proposes that, instead of funding each student at $19,000 (which equals $33 billion), we fund each student at $9,000 ($15 billion) or $10,000 ($17 billion). To go from a statewide avearge funding level of $19,000 a student to $9,000 a student requires a cut of $17.6 billion or 53%. When modeling this proposal PSEA Research decided to make the most “optimistic” assumption about what Mastriano really meant. We assume that the state would fully fund the $9,000 voucher and leave other local non-property taxes, as well as federal revenues, untouched. As a result of this modification, total revenues available to school districts fall $11 billion or 33%. This results in: (a) A total staff decline of 49%. That’s 118,700 fewer school staff or an average decline of 120 full-time equivalent staff per district/charter/vo-tech/intermediate unit; (b) More than doubling the ratio of students to teachers.  </t>
  </si>
  <si>
    <t xml:space="preserve">Notes </t>
  </si>
  <si>
    <t>Sources</t>
  </si>
  <si>
    <t xml:space="preserve">Analyses by PSEA Research based Pennsylvania Department of Education (PDE) data for the year 2019-20. Revenue and expenditure data for 500 school districts, 67 vo-techs, 174 charter schools and 29 intermediate units as reported on their annual financial reports (form PDE-2057). </t>
  </si>
  <si>
    <t xml:space="preserve">Staff declines were estimated based on salary and staffing levels obtained from the PDE’s Professional Personnel Individual Staff files (https://www.education.pa.gov/DataAndReporting/ProfSupPers/Pages/ProfPersIndStaff.aspx ) and Support Staff Summary files (https://www.education.pa.gov/DataAndReporting/ProfSupPers/Pages/SupportStaffSum.aspx). </t>
  </si>
  <si>
    <t xml:space="preserve">Average Daily Membership can be found online at (https://www.education.pa.gov/Documents/Teachers-Administrators/School%20Finances/Finances/Financial%20Data%20Elements/Average%20Daily%20Membership/Finances%20ADM-WADM%202019-20%20May2021%20w-CS%20ADM.xlsx) </t>
  </si>
  <si>
    <t>Enrollment data (When ADM wasn't avaialble) were obtained from PDE’s Public School Enrollment Reports (https://www.education.pa.gov/Documents/Data%20and%20Statistics/Enrollment/Public%20School/Enrollment%20Public%20Schools%202019-20.xlsx).</t>
  </si>
  <si>
    <t>cofips</t>
  </si>
  <si>
    <t>LEA_Number</t>
  </si>
  <si>
    <t>AUN1</t>
  </si>
  <si>
    <t>AUN2</t>
  </si>
  <si>
    <t>AUN3</t>
  </si>
  <si>
    <t>AUN4</t>
  </si>
  <si>
    <t>AUN5</t>
  </si>
  <si>
    <t>AUN6</t>
  </si>
  <si>
    <t>AUN7</t>
  </si>
  <si>
    <t>AUN8</t>
  </si>
  <si>
    <t>AUN9</t>
  </si>
  <si>
    <t>AUN10</t>
  </si>
  <si>
    <t>AUN11</t>
  </si>
  <si>
    <t>AUN12</t>
  </si>
  <si>
    <t>AUN13</t>
  </si>
  <si>
    <t>AUN14</t>
  </si>
  <si>
    <t>AUN15</t>
  </si>
  <si>
    <t>AUN16</t>
  </si>
  <si>
    <t>AUN17</t>
  </si>
  <si>
    <t>AUN18</t>
  </si>
  <si>
    <t>AUN19</t>
  </si>
  <si>
    <t>AUN20</t>
  </si>
  <si>
    <t>AUN21</t>
  </si>
  <si>
    <t>AUN22</t>
  </si>
  <si>
    <t>AUN23</t>
  </si>
  <si>
    <t>AUN24</t>
  </si>
  <si>
    <t>AUN25</t>
  </si>
  <si>
    <t>AUN26</t>
  </si>
  <si>
    <t>AUN27</t>
  </si>
  <si>
    <t>AUN28</t>
  </si>
  <si>
    <t>AUN29</t>
  </si>
  <si>
    <t>AUN30</t>
  </si>
  <si>
    <t>AUN31</t>
  </si>
  <si>
    <t>AUN32</t>
  </si>
  <si>
    <t>AUN33</t>
  </si>
  <si>
    <t>AUN34</t>
  </si>
  <si>
    <t>AUN35</t>
  </si>
  <si>
    <t>AUN36</t>
  </si>
  <si>
    <t>AUN37</t>
  </si>
  <si>
    <t>AUN38</t>
  </si>
  <si>
    <t>AUN39</t>
  </si>
  <si>
    <t>AUN40</t>
  </si>
  <si>
    <t>AUN41</t>
  </si>
  <si>
    <t>AUN42</t>
  </si>
  <si>
    <t>AUN43</t>
  </si>
  <si>
    <t>AUN44</t>
  </si>
  <si>
    <t>AUN45</t>
  </si>
  <si>
    <t>AUN46</t>
  </si>
  <si>
    <t>AUN47</t>
  </si>
  <si>
    <t>AUN48</t>
  </si>
  <si>
    <t>AUN49</t>
  </si>
  <si>
    <t>AUN50</t>
  </si>
  <si>
    <t>AUN51</t>
  </si>
  <si>
    <t>AUN52</t>
  </si>
  <si>
    <t>AUN53</t>
  </si>
  <si>
    <t>AUN54</t>
  </si>
  <si>
    <t>AUN55</t>
  </si>
  <si>
    <t>AUN56</t>
  </si>
  <si>
    <t>AUN57</t>
  </si>
  <si>
    <t>AUN58</t>
  </si>
  <si>
    <t>AUN59</t>
  </si>
  <si>
    <t>AUN60</t>
  </si>
  <si>
    <t>AUN61</t>
  </si>
  <si>
    <t>AUN62</t>
  </si>
  <si>
    <t>AUN63</t>
  </si>
  <si>
    <t>AUN64</t>
  </si>
  <si>
    <t>AUN65</t>
  </si>
  <si>
    <t>AUN66</t>
  </si>
  <si>
    <t>AUN67</t>
  </si>
  <si>
    <t>AUN68</t>
  </si>
  <si>
    <t>AUN69</t>
  </si>
  <si>
    <t>AUN70</t>
  </si>
  <si>
    <t>AUN71</t>
  </si>
  <si>
    <t>AUN72</t>
  </si>
  <si>
    <t>AUN73</t>
  </si>
  <si>
    <t>AUN74</t>
  </si>
  <si>
    <t>AUN75</t>
  </si>
  <si>
    <t>AUN76</t>
  </si>
  <si>
    <t>AUN77</t>
  </si>
  <si>
    <t>AUN78</t>
  </si>
  <si>
    <t>AUN79</t>
  </si>
  <si>
    <t>AUN80</t>
  </si>
  <si>
    <t>AUN81</t>
  </si>
  <si>
    <t>AUN82</t>
  </si>
  <si>
    <t>AUN83</t>
  </si>
  <si>
    <t>AUN84</t>
  </si>
  <si>
    <t>AUN85</t>
  </si>
  <si>
    <t>AUN86</t>
  </si>
  <si>
    <t>AUN87</t>
  </si>
  <si>
    <t>AUN88</t>
  </si>
  <si>
    <t>Total Staffing</t>
  </si>
  <si>
    <t>Total Staffing: After Cuts</t>
  </si>
  <si>
    <t>Staffing Levels</t>
  </si>
  <si>
    <t>SD / VT / IU / Charter</t>
  </si>
  <si>
    <t>Local Education Agency Revenues, Staffing Levels, and the Ratio of Students to Teachers Under The Mastriano Education Plan</t>
  </si>
  <si>
    <t>Annual financial report data is available online at ftp://copaftp.state.pa.us/pub/PDE_PUBLIC/PDE_AFR/AFRData. (YOU MUST USE INTERNET EXPLORER FOR THIS LINK TO WORK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</si>
</sst>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Calibri"/>
    </font>
    <font>
      <sz val="11"/>
      <name val="Georgia"/>
      <family val="1"/>
    </font>
    <font>
      <sz val="8"/>
      <name val="SAS Monospace"/>
      <family val="3"/>
    </font>
    <font>
      <sz val="11"/>
      <name val="Calibri"/>
      <family val="2"/>
    </font>
    <font>
      <b/>
      <sz val="11"/>
      <color theme="1"/>
      <name val="Georgia"/>
      <family val="1"/>
    </font>
    <font>
      <sz val="11"/>
      <color theme="1"/>
      <name val="Georgia"/>
      <family val="1"/>
    </font>
    <font>
      <b/>
      <sz val="11"/>
      <name val="Georgia"/>
      <family val="1"/>
    </font>
    <font>
      <sz val="8"/>
      <name val="Georgia"/>
      <family val="1"/>
    </font>
    <font>
      <sz val="8"/>
      <color theme="0" tint="-0.14999847407452621"/>
      <name val="Georgia"/>
      <family val="1"/>
    </font>
    <font>
      <b/>
      <sz val="12"/>
      <color theme="0"/>
      <name val="Georgia"/>
      <family val="1"/>
    </font>
    <font>
      <sz val="12"/>
      <name val="Georgia"/>
      <family val="1"/>
    </font>
    <font>
      <sz val="14"/>
      <name val="Georgia"/>
      <family val="1"/>
    </font>
    <font>
      <sz val="12"/>
      <name val="Calibri"/>
      <family val="2"/>
    </font>
    <font>
      <i/>
      <sz val="11"/>
      <name val="Georgia"/>
      <family val="1"/>
    </font>
    <font>
      <i/>
      <sz val="11"/>
      <name val="Calibri"/>
      <family val="2"/>
    </font>
    <font>
      <b/>
      <i/>
      <sz val="12"/>
      <color theme="1"/>
      <name val="Georgia"/>
      <family val="1"/>
    </font>
    <font>
      <b/>
      <sz val="20"/>
      <name val="Georgia"/>
      <family val="1"/>
    </font>
    <font>
      <u/>
      <sz val="11"/>
      <color theme="10"/>
      <name val="Calibri"/>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theme="0" tint="-4.9897762993255407E-2"/>
        <bgColor indexed="64"/>
      </patternFill>
    </fill>
  </fills>
  <borders count="9">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82">
    <xf numFmtId="0" fontId="0" fillId="0" borderId="0" xfId="0"/>
    <xf numFmtId="0" fontId="1" fillId="0" borderId="0" xfId="0" applyFont="1"/>
    <xf numFmtId="0" fontId="2" fillId="0" borderId="0" xfId="0" applyFont="1"/>
    <xf numFmtId="1" fontId="2" fillId="0" borderId="1" xfId="0" applyNumberFormat="1" applyFont="1" applyBorder="1"/>
    <xf numFmtId="0" fontId="5" fillId="2" borderId="4"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38"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9" fontId="5" fillId="2" borderId="1" xfId="1" applyFont="1" applyFill="1" applyBorder="1" applyAlignment="1">
      <alignment horizontal="center" vertical="center"/>
    </xf>
    <xf numFmtId="0" fontId="1" fillId="2" borderId="0" xfId="0" applyFont="1" applyFill="1"/>
    <xf numFmtId="0" fontId="1" fillId="2" borderId="1"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xf numFmtId="3" fontId="5" fillId="2" borderId="5" xfId="0" applyNumberFormat="1" applyFont="1" applyFill="1" applyBorder="1" applyAlignment="1">
      <alignment horizontal="center" vertical="center"/>
    </xf>
    <xf numFmtId="38" fontId="5" fillId="2" borderId="5" xfId="0" applyNumberFormat="1" applyFont="1" applyFill="1" applyBorder="1" applyAlignment="1">
      <alignment horizontal="center" vertical="center"/>
    </xf>
    <xf numFmtId="9" fontId="5" fillId="2" borderId="5" xfId="1" applyFont="1" applyFill="1" applyBorder="1" applyAlignment="1">
      <alignment horizontal="center" vertical="center"/>
    </xf>
    <xf numFmtId="1" fontId="5" fillId="2" borderId="5" xfId="0" applyNumberFormat="1" applyFont="1" applyFill="1" applyBorder="1" applyAlignment="1">
      <alignment horizontal="center" vertical="center"/>
    </xf>
    <xf numFmtId="0" fontId="7" fillId="2" borderId="0" xfId="0" applyFont="1" applyFill="1" applyAlignment="1">
      <alignment horizontal="left"/>
    </xf>
    <xf numFmtId="0" fontId="7" fillId="2" borderId="5" xfId="0" applyFont="1" applyFill="1" applyBorder="1" applyAlignment="1">
      <alignment horizontal="left"/>
    </xf>
    <xf numFmtId="0" fontId="8" fillId="0" borderId="0" xfId="0" applyFont="1" applyAlignment="1">
      <alignment horizontal="left"/>
    </xf>
    <xf numFmtId="0" fontId="8" fillId="0" borderId="0" xfId="0" applyFont="1" applyAlignment="1">
      <alignment horizontal="center"/>
    </xf>
    <xf numFmtId="0" fontId="7" fillId="2" borderId="0" xfId="0" applyFont="1" applyFill="1"/>
    <xf numFmtId="14" fontId="0" fillId="0" borderId="0" xfId="0" applyNumberFormat="1"/>
    <xf numFmtId="0" fontId="3" fillId="0" borderId="0" xfId="0" applyFont="1"/>
    <xf numFmtId="0" fontId="1" fillId="0" borderId="0" xfId="0" applyFont="1" applyAlignment="1">
      <alignment horizontal="left"/>
    </xf>
    <xf numFmtId="0" fontId="7" fillId="2" borderId="0" xfId="0" applyFont="1" applyFill="1" applyBorder="1"/>
    <xf numFmtId="0" fontId="7" fillId="2" borderId="5" xfId="0" applyFont="1" applyFill="1" applyBorder="1"/>
    <xf numFmtId="1" fontId="7" fillId="2" borderId="1" xfId="0" applyNumberFormat="1" applyFont="1" applyFill="1" applyBorder="1"/>
    <xf numFmtId="1" fontId="7" fillId="2" borderId="5" xfId="0" applyNumberFormat="1" applyFont="1" applyFill="1" applyBorder="1"/>
    <xf numFmtId="0" fontId="6" fillId="5" borderId="6" xfId="0" applyFont="1" applyFill="1" applyBorder="1" applyAlignment="1">
      <alignment horizontal="left" vertical="center" wrapText="1"/>
    </xf>
    <xf numFmtId="0" fontId="6" fillId="5" borderId="6" xfId="0" applyFont="1" applyFill="1" applyBorder="1" applyAlignment="1">
      <alignment horizontal="center" vertical="center" wrapText="1"/>
    </xf>
    <xf numFmtId="3" fontId="4" fillId="5" borderId="6" xfId="0" applyNumberFormat="1" applyFont="1" applyFill="1" applyBorder="1" applyAlignment="1">
      <alignment horizontal="center" vertical="center" wrapText="1"/>
    </xf>
    <xf numFmtId="9" fontId="4" fillId="5" borderId="6" xfId="1" applyFont="1" applyFill="1" applyBorder="1" applyAlignment="1">
      <alignment horizontal="center" vertical="center" wrapText="1"/>
    </xf>
    <xf numFmtId="1" fontId="4" fillId="5" borderId="6" xfId="0" applyNumberFormat="1" applyFont="1" applyFill="1" applyBorder="1" applyAlignment="1">
      <alignment horizontal="center" vertical="center" wrapText="1"/>
    </xf>
    <xf numFmtId="3" fontId="1" fillId="0" borderId="0" xfId="0" applyNumberFormat="1" applyFont="1"/>
    <xf numFmtId="0" fontId="11" fillId="0" borderId="0" xfId="0" applyFont="1"/>
    <xf numFmtId="0" fontId="11" fillId="0" borderId="0" xfId="0" applyFont="1" applyAlignment="1">
      <alignment vertical="top"/>
    </xf>
    <xf numFmtId="0" fontId="6" fillId="5" borderId="5" xfId="0" applyFont="1" applyFill="1" applyBorder="1" applyAlignment="1">
      <alignment horizontal="left" vertical="center" wrapText="1"/>
    </xf>
    <xf numFmtId="3" fontId="4" fillId="5"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 fontId="4" fillId="5" borderId="5" xfId="0" applyNumberFormat="1" applyFont="1" applyFill="1" applyBorder="1" applyAlignment="1">
      <alignment horizontal="center" vertical="center" wrapText="1"/>
    </xf>
    <xf numFmtId="0" fontId="5" fillId="2" borderId="1" xfId="0" applyFont="1" applyFill="1" applyBorder="1" applyAlignment="1">
      <alignment horizontal="left" vertical="center"/>
    </xf>
    <xf numFmtId="0" fontId="7" fillId="2" borderId="1" xfId="0" applyFont="1" applyFill="1" applyBorder="1" applyAlignment="1">
      <alignment horizontal="left"/>
    </xf>
    <xf numFmtId="0" fontId="1"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14" fillId="2" borderId="0" xfId="0" applyFont="1" applyFill="1" applyAlignment="1"/>
    <xf numFmtId="0" fontId="5" fillId="2" borderId="1" xfId="0" applyFont="1" applyFill="1" applyBorder="1" applyAlignment="1">
      <alignment horizontal="center" vertical="center"/>
    </xf>
    <xf numFmtId="0" fontId="1" fillId="2" borderId="1" xfId="0" applyFont="1" applyFill="1" applyBorder="1" applyAlignment="1">
      <alignment horizontal="left"/>
    </xf>
    <xf numFmtId="1" fontId="1" fillId="2" borderId="1" xfId="0" applyNumberFormat="1" applyFont="1" applyFill="1" applyBorder="1"/>
    <xf numFmtId="0" fontId="1" fillId="2" borderId="0" xfId="0" applyFont="1" applyFill="1" applyAlignment="1">
      <alignment horizontal="left"/>
    </xf>
    <xf numFmtId="0" fontId="16" fillId="0" borderId="0" xfId="0" applyFont="1"/>
    <xf numFmtId="0" fontId="10" fillId="0" borderId="1" xfId="0" applyFont="1" applyBorder="1" applyAlignment="1">
      <alignment vertical="top" wrapText="1"/>
    </xf>
    <xf numFmtId="0" fontId="12" fillId="0" borderId="1" xfId="0" applyFont="1" applyBorder="1" applyAlignment="1">
      <alignment vertical="top" wrapText="1"/>
    </xf>
    <xf numFmtId="0" fontId="0" fillId="0" borderId="1" xfId="0" applyBorder="1" applyAlignment="1">
      <alignment vertical="top"/>
    </xf>
    <xf numFmtId="0" fontId="10" fillId="0" borderId="0" xfId="0" applyFont="1"/>
    <xf numFmtId="0" fontId="9" fillId="4"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xf>
    <xf numFmtId="0" fontId="6" fillId="3" borderId="0" xfId="0" applyFont="1" applyFill="1" applyAlignment="1"/>
    <xf numFmtId="0" fontId="6" fillId="0" borderId="0" xfId="0" applyFont="1" applyAlignment="1"/>
    <xf numFmtId="0" fontId="13" fillId="2" borderId="0" xfId="0" applyFont="1" applyFill="1" applyAlignment="1">
      <alignment vertical="top" wrapText="1"/>
    </xf>
    <xf numFmtId="0" fontId="0" fillId="0" borderId="0" xfId="0" applyAlignment="1">
      <alignment vertical="top" wrapText="1"/>
    </xf>
    <xf numFmtId="0" fontId="4" fillId="2" borderId="1" xfId="0" applyFont="1" applyFill="1" applyBorder="1" applyAlignment="1">
      <alignment horizontal="left" vertical="top" wrapText="1"/>
    </xf>
    <xf numFmtId="0" fontId="0" fillId="2" borderId="0" xfId="0" applyFill="1" applyAlignment="1">
      <alignment horizontal="left" vertical="top" wrapText="1"/>
    </xf>
    <xf numFmtId="0" fontId="4" fillId="2" borderId="1" xfId="0" applyFont="1" applyFill="1" applyBorder="1" applyAlignment="1">
      <alignment horizontal="left" wrapText="1"/>
    </xf>
    <xf numFmtId="0" fontId="1" fillId="2" borderId="1" xfId="0" applyFont="1" applyFill="1" applyBorder="1" applyAlignment="1">
      <alignment horizontal="left"/>
    </xf>
    <xf numFmtId="0" fontId="17" fillId="0" borderId="7" xfId="2" applyBorder="1" applyAlignment="1">
      <alignment wrapText="1"/>
    </xf>
    <xf numFmtId="0" fontId="17" fillId="0" borderId="3" xfId="2" applyBorder="1" applyAlignment="1">
      <alignment wrapText="1"/>
    </xf>
    <xf numFmtId="0" fontId="17" fillId="0" borderId="8" xfId="2" applyBorder="1" applyAlignment="1">
      <alignment wrapText="1"/>
    </xf>
    <xf numFmtId="0" fontId="10" fillId="2" borderId="7" xfId="0" applyFont="1" applyFill="1" applyBorder="1" applyAlignment="1">
      <alignment vertical="top" wrapText="1"/>
    </xf>
    <xf numFmtId="0" fontId="10" fillId="2" borderId="3" xfId="0" applyFont="1" applyFill="1" applyBorder="1" applyAlignment="1">
      <alignment vertical="top" wrapText="1"/>
    </xf>
    <xf numFmtId="0" fontId="12" fillId="0" borderId="3" xfId="0" applyFont="1" applyBorder="1" applyAlignment="1">
      <alignment wrapText="1"/>
    </xf>
    <xf numFmtId="0" fontId="0" fillId="0" borderId="8" xfId="0" applyBorder="1" applyAlignment="1">
      <alignment wrapText="1"/>
    </xf>
    <xf numFmtId="0" fontId="10" fillId="0" borderId="7" xfId="0" applyFont="1" applyBorder="1" applyAlignment="1">
      <alignment vertical="top" wrapText="1"/>
    </xf>
    <xf numFmtId="0" fontId="10" fillId="0" borderId="3" xfId="0" applyFont="1" applyBorder="1" applyAlignment="1">
      <alignment vertical="top" wrapText="1"/>
    </xf>
    <xf numFmtId="0" fontId="12" fillId="0" borderId="3" xfId="0" applyFont="1" applyBorder="1" applyAlignment="1">
      <alignment vertical="top" wrapText="1"/>
    </xf>
    <xf numFmtId="0" fontId="0" fillId="0" borderId="8" xfId="0" applyBorder="1" applyAlignment="1">
      <alignment vertical="top"/>
    </xf>
    <xf numFmtId="0" fontId="17" fillId="0" borderId="3" xfId="2" applyBorder="1" applyAlignment="1">
      <alignment horizontal="left" vertical="top" wrapText="1"/>
    </xf>
    <xf numFmtId="0" fontId="17" fillId="0" borderId="3" xfId="2" applyBorder="1" applyAlignment="1"/>
    <xf numFmtId="0" fontId="17" fillId="0" borderId="1" xfId="2" applyFill="1" applyBorder="1" applyAlignment="1">
      <alignmen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Docs/PSEA_2022/TS_GR/Mastriano/tables/Final/PSEARes_Mastriano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_LEA"/>
      <sheetName val="Lookup_Cluster"/>
      <sheetName val="ForLookup"/>
      <sheetName val="key"/>
    </sheetNames>
    <sheetDataSet>
      <sheetData sheetId="0" refreshError="1"/>
      <sheetData sheetId="1" refreshError="1"/>
      <sheetData sheetId="2" refreshError="1"/>
      <sheetData sheetId="3">
        <row r="2">
          <cell r="A2">
            <v>100510000</v>
          </cell>
          <cell r="B2" t="str">
            <v>First Philadelphia Preparatory CS</v>
          </cell>
          <cell r="C2" t="str">
            <v>Charter School</v>
          </cell>
          <cell r="D2">
            <v>28265096</v>
          </cell>
          <cell r="E2">
            <v>19923432</v>
          </cell>
          <cell r="F2">
            <v>-8341664</v>
          </cell>
          <cell r="G2">
            <v>-0.29512244462966919</v>
          </cell>
          <cell r="H2">
            <v>196</v>
          </cell>
          <cell r="I2">
            <v>86.312217712402344</v>
          </cell>
          <cell r="J2">
            <v>-109.68778228759766</v>
          </cell>
          <cell r="K2">
            <v>-0.55963152647018433</v>
          </cell>
          <cell r="L2">
            <v>17.129400253295898</v>
          </cell>
          <cell r="M2">
            <v>40.96160888671875</v>
          </cell>
          <cell r="N2">
            <v>23.832208633422852</v>
          </cell>
          <cell r="O2">
            <v>1.3913043737411499</v>
          </cell>
          <cell r="P2">
            <v>0</v>
          </cell>
        </row>
        <row r="3">
          <cell r="A3">
            <v>101000000</v>
          </cell>
          <cell r="B3" t="str">
            <v>Intermediate Unit 1</v>
          </cell>
          <cell r="C3" t="str">
            <v>Intermediate Unit</v>
          </cell>
          <cell r="D3">
            <v>63400984</v>
          </cell>
          <cell r="E3">
            <v>50605592</v>
          </cell>
          <cell r="F3">
            <v>-12795392</v>
          </cell>
          <cell r="G3">
            <v>-0.20181693136692047</v>
          </cell>
          <cell r="H3">
            <v>480</v>
          </cell>
          <cell r="I3">
            <v>348.67303466796875</v>
          </cell>
          <cell r="J3">
            <v>-131.32696533203125</v>
          </cell>
          <cell r="K3">
            <v>-0.2735978364944458</v>
          </cell>
          <cell r="L3">
            <v>2.1824817657470703</v>
          </cell>
          <cell r="M3">
            <v>3.1808509826660156</v>
          </cell>
          <cell r="N3">
            <v>0.99836921691894531</v>
          </cell>
          <cell r="O3">
            <v>0.45744675397872925</v>
          </cell>
          <cell r="P3">
            <v>0</v>
          </cell>
        </row>
        <row r="4">
          <cell r="A4">
            <v>101260303</v>
          </cell>
          <cell r="B4" t="str">
            <v>Albert Gallatin Area SD</v>
          </cell>
          <cell r="C4" t="str">
            <v>School District</v>
          </cell>
          <cell r="D4">
            <v>54263820</v>
          </cell>
          <cell r="E4">
            <v>38116212</v>
          </cell>
          <cell r="F4">
            <v>-16147608</v>
          </cell>
          <cell r="G4">
            <v>-0.29757595062255859</v>
          </cell>
          <cell r="H4">
            <v>362.5</v>
          </cell>
          <cell r="I4">
            <v>193.03544616699219</v>
          </cell>
          <cell r="J4">
            <v>-169.46455383300781</v>
          </cell>
          <cell r="K4">
            <v>-0.46748843789100647</v>
          </cell>
          <cell r="L4">
            <v>15.70209789276123</v>
          </cell>
          <cell r="M4">
            <v>31.11341667175293</v>
          </cell>
          <cell r="N4">
            <v>15.411318778991699</v>
          </cell>
          <cell r="O4">
            <v>0.98148149251937866</v>
          </cell>
        </row>
        <row r="5">
          <cell r="A5">
            <v>101260803</v>
          </cell>
          <cell r="B5" t="str">
            <v>Brownsville Area SD</v>
          </cell>
          <cell r="C5" t="str">
            <v>School District</v>
          </cell>
          <cell r="D5">
            <v>35391504</v>
          </cell>
          <cell r="E5">
            <v>25473876</v>
          </cell>
          <cell r="F5">
            <v>-9917628</v>
          </cell>
          <cell r="G5">
            <v>-0.28022623062133789</v>
          </cell>
          <cell r="H5">
            <v>187.5</v>
          </cell>
          <cell r="I5">
            <v>85.728286743164063</v>
          </cell>
          <cell r="J5">
            <v>-101.77171325683594</v>
          </cell>
          <cell r="K5">
            <v>-0.5427824854850769</v>
          </cell>
          <cell r="L5">
            <v>15.556731224060059</v>
          </cell>
          <cell r="M5">
            <v>34.288307189941406</v>
          </cell>
          <cell r="N5">
            <v>18.731575012207031</v>
          </cell>
          <cell r="O5">
            <v>1.2040817737579346</v>
          </cell>
        </row>
        <row r="6">
          <cell r="A6">
            <v>101261302</v>
          </cell>
          <cell r="B6" t="str">
            <v>Connellsville Area SD</v>
          </cell>
          <cell r="C6" t="str">
            <v>School District</v>
          </cell>
          <cell r="D6">
            <v>75889592</v>
          </cell>
          <cell r="E6">
            <v>49834296</v>
          </cell>
          <cell r="F6">
            <v>-26055296</v>
          </cell>
          <cell r="G6">
            <v>-0.34333160519599915</v>
          </cell>
          <cell r="H6">
            <v>503</v>
          </cell>
          <cell r="I6">
            <v>253.84197998046875</v>
          </cell>
          <cell r="J6">
            <v>-249.15802001953125</v>
          </cell>
          <cell r="K6">
            <v>-0.49534398317337036</v>
          </cell>
          <cell r="L6">
            <v>15.846138000488281</v>
          </cell>
          <cell r="M6">
            <v>31.923604965209961</v>
          </cell>
          <cell r="N6">
            <v>16.07746696472168</v>
          </cell>
          <cell r="O6">
            <v>1.0145984888076782</v>
          </cell>
        </row>
        <row r="7">
          <cell r="A7">
            <v>101262507</v>
          </cell>
          <cell r="B7" t="str">
            <v>Fayette County Career &amp; Technical Institute</v>
          </cell>
          <cell r="C7" t="str">
            <v>Vo-Tech</v>
          </cell>
          <cell r="D7">
            <v>7748691.5</v>
          </cell>
          <cell r="E7">
            <v>6900423</v>
          </cell>
          <cell r="F7">
            <v>-848268.5</v>
          </cell>
          <cell r="G7">
            <v>-0.10947248339653015</v>
          </cell>
          <cell r="H7">
            <v>45</v>
          </cell>
          <cell r="I7">
            <v>37.638568878173828</v>
          </cell>
          <cell r="J7">
            <v>-7.3614311218261719</v>
          </cell>
          <cell r="K7">
            <v>-0.16358736157417297</v>
          </cell>
          <cell r="L7">
            <v>23</v>
          </cell>
          <cell r="M7">
            <v>28.75</v>
          </cell>
          <cell r="N7">
            <v>5.75</v>
          </cell>
          <cell r="O7">
            <v>0.25</v>
          </cell>
          <cell r="P7">
            <v>0</v>
          </cell>
        </row>
        <row r="8">
          <cell r="A8">
            <v>101262903</v>
          </cell>
          <cell r="B8" t="str">
            <v>Frazier SD</v>
          </cell>
          <cell r="C8" t="str">
            <v>School District</v>
          </cell>
          <cell r="D8">
            <v>18544702</v>
          </cell>
          <cell r="E8">
            <v>12582234</v>
          </cell>
          <cell r="F8">
            <v>-5962468</v>
          </cell>
          <cell r="G8">
            <v>-0.3215186595916748</v>
          </cell>
          <cell r="H8">
            <v>132.5</v>
          </cell>
          <cell r="I8">
            <v>68.197052001953125</v>
          </cell>
          <cell r="J8">
            <v>-64.302947998046875</v>
          </cell>
          <cell r="K8">
            <v>-0.48530527949333191</v>
          </cell>
          <cell r="L8">
            <v>15.063298225402832</v>
          </cell>
          <cell r="M8">
            <v>29.740358352661133</v>
          </cell>
          <cell r="N8">
            <v>14.677060127258301</v>
          </cell>
          <cell r="O8">
            <v>0.97435897588729858</v>
          </cell>
        </row>
        <row r="9">
          <cell r="A9">
            <v>101264003</v>
          </cell>
          <cell r="B9" t="str">
            <v>Laurel Highlands SD</v>
          </cell>
          <cell r="C9" t="str">
            <v>School District</v>
          </cell>
          <cell r="D9">
            <v>51276528</v>
          </cell>
          <cell r="E9">
            <v>34443760</v>
          </cell>
          <cell r="F9">
            <v>-16832768</v>
          </cell>
          <cell r="G9">
            <v>-0.32827433943748474</v>
          </cell>
          <cell r="H9">
            <v>359</v>
          </cell>
          <cell r="I9">
            <v>184.06072998046875</v>
          </cell>
          <cell r="J9">
            <v>-174.93927001953125</v>
          </cell>
          <cell r="K9">
            <v>-0.48729601502418518</v>
          </cell>
          <cell r="L9">
            <v>15.620381355285645</v>
          </cell>
          <cell r="M9">
            <v>33.933929443359375</v>
          </cell>
          <cell r="N9">
            <v>18.313549041748047</v>
          </cell>
          <cell r="O9">
            <v>1.1724135875701904</v>
          </cell>
        </row>
        <row r="10">
          <cell r="A10">
            <v>101266007</v>
          </cell>
          <cell r="B10" t="str">
            <v>Connellsville Area Career &amp; Technical Center</v>
          </cell>
          <cell r="C10" t="str">
            <v>Vo-Tech</v>
          </cell>
          <cell r="D10">
            <v>4374161.5</v>
          </cell>
          <cell r="E10">
            <v>4857485</v>
          </cell>
          <cell r="F10">
            <v>483323.5</v>
          </cell>
          <cell r="G10">
            <v>0.11049512028694153</v>
          </cell>
          <cell r="H10">
            <v>40.5</v>
          </cell>
          <cell r="I10">
            <v>40.5</v>
          </cell>
          <cell r="J10">
            <v>0</v>
          </cell>
          <cell r="K10">
            <v>0</v>
          </cell>
          <cell r="L10">
            <v>22.739130020141602</v>
          </cell>
          <cell r="M10">
            <v>22.739130020141602</v>
          </cell>
          <cell r="N10">
            <v>0</v>
          </cell>
          <cell r="O10">
            <v>0</v>
          </cell>
          <cell r="P10">
            <v>1</v>
          </cell>
        </row>
        <row r="11">
          <cell r="A11">
            <v>101268003</v>
          </cell>
          <cell r="B11" t="str">
            <v>Uniontown Area SD</v>
          </cell>
          <cell r="C11" t="str">
            <v>School District</v>
          </cell>
          <cell r="D11">
            <v>47972156</v>
          </cell>
          <cell r="E11">
            <v>33114614</v>
          </cell>
          <cell r="F11">
            <v>-14857542</v>
          </cell>
          <cell r="G11">
            <v>-0.30971178412437439</v>
          </cell>
          <cell r="H11">
            <v>304.5</v>
          </cell>
          <cell r="I11">
            <v>165.42401123046875</v>
          </cell>
          <cell r="J11">
            <v>-139.07598876953125</v>
          </cell>
          <cell r="K11">
            <v>-0.45673558115959167</v>
          </cell>
          <cell r="L11">
            <v>15.077021598815918</v>
          </cell>
          <cell r="M11">
            <v>29.066009521484375</v>
          </cell>
          <cell r="N11">
            <v>13.988987922668457</v>
          </cell>
          <cell r="O11">
            <v>0.92783498764038086</v>
          </cell>
        </row>
        <row r="12">
          <cell r="A12">
            <v>101301303</v>
          </cell>
          <cell r="B12" t="str">
            <v>Carmichaels Area SD</v>
          </cell>
          <cell r="C12" t="str">
            <v>School District</v>
          </cell>
          <cell r="D12">
            <v>17880866</v>
          </cell>
          <cell r="E12">
            <v>12105716</v>
          </cell>
          <cell r="F12">
            <v>-5775150</v>
          </cell>
          <cell r="G12">
            <v>-0.32297933101654053</v>
          </cell>
          <cell r="H12">
            <v>124</v>
          </cell>
          <cell r="I12">
            <v>64.509208679199219</v>
          </cell>
          <cell r="J12">
            <v>-59.490791320800781</v>
          </cell>
          <cell r="K12">
            <v>-0.4797644317150116</v>
          </cell>
          <cell r="L12">
            <v>14.048782348632813</v>
          </cell>
          <cell r="M12">
            <v>26.726951599121094</v>
          </cell>
          <cell r="N12">
            <v>12.678169250488281</v>
          </cell>
          <cell r="O12">
            <v>0.90243899822235107</v>
          </cell>
        </row>
        <row r="13">
          <cell r="A13">
            <v>101301403</v>
          </cell>
          <cell r="B13" t="str">
            <v>Central Greene SD</v>
          </cell>
          <cell r="C13" t="str">
            <v>School District</v>
          </cell>
          <cell r="D13">
            <v>33834684</v>
          </cell>
          <cell r="E13">
            <v>19483928</v>
          </cell>
          <cell r="F13">
            <v>-14350756</v>
          </cell>
          <cell r="G13">
            <v>-0.42414334416389465</v>
          </cell>
          <cell r="H13">
            <v>200.5</v>
          </cell>
          <cell r="I13">
            <v>73.457565307617188</v>
          </cell>
          <cell r="J13">
            <v>-127.04243469238281</v>
          </cell>
          <cell r="K13">
            <v>-0.63362812995910645</v>
          </cell>
          <cell r="L13">
            <v>14.734236717224121</v>
          </cell>
          <cell r="M13">
            <v>44.202709197998047</v>
          </cell>
          <cell r="N13">
            <v>29.468471527099609</v>
          </cell>
          <cell r="O13">
            <v>1.9999998807907104</v>
          </cell>
        </row>
        <row r="14">
          <cell r="A14">
            <v>101302607</v>
          </cell>
          <cell r="B14" t="str">
            <v>Greene County CTC</v>
          </cell>
          <cell r="C14" t="str">
            <v>Vo-Tech</v>
          </cell>
          <cell r="D14">
            <v>3677609.5</v>
          </cell>
          <cell r="E14">
            <v>3480863.75</v>
          </cell>
          <cell r="F14">
            <v>-196745.75</v>
          </cell>
          <cell r="G14">
            <v>-5.3498271852731705E-2</v>
          </cell>
          <cell r="H14">
            <v>25.5</v>
          </cell>
          <cell r="I14">
            <v>22.989063262939453</v>
          </cell>
          <cell r="J14">
            <v>-2.5109367370605469</v>
          </cell>
          <cell r="K14">
            <v>-9.8468109965324402E-2</v>
          </cell>
          <cell r="L14">
            <v>21.857143402099609</v>
          </cell>
          <cell r="M14">
            <v>23.538461685180664</v>
          </cell>
          <cell r="N14">
            <v>1.6813182830810547</v>
          </cell>
          <cell r="O14">
            <v>7.6923057436943054E-2</v>
          </cell>
          <cell r="P14">
            <v>0</v>
          </cell>
        </row>
        <row r="15">
          <cell r="A15">
            <v>101303503</v>
          </cell>
          <cell r="B15" t="str">
            <v>Jefferson-Morgan SD</v>
          </cell>
          <cell r="C15" t="str">
            <v>School District</v>
          </cell>
          <cell r="D15">
            <v>15376453</v>
          </cell>
          <cell r="E15">
            <v>9298441</v>
          </cell>
          <cell r="F15">
            <v>-6078012</v>
          </cell>
          <cell r="G15">
            <v>-0.39528051018714905</v>
          </cell>
          <cell r="H15">
            <v>99</v>
          </cell>
          <cell r="I15">
            <v>41.876804351806641</v>
          </cell>
          <cell r="J15">
            <v>-57.123195648193359</v>
          </cell>
          <cell r="K15">
            <v>-0.57700198888778687</v>
          </cell>
          <cell r="L15">
            <v>13.954160690307617</v>
          </cell>
          <cell r="M15">
            <v>32.559707641601563</v>
          </cell>
          <cell r="N15">
            <v>18.605546951293945</v>
          </cell>
          <cell r="O15">
            <v>1.3333332538604736</v>
          </cell>
        </row>
        <row r="16">
          <cell r="A16">
            <v>101306503</v>
          </cell>
          <cell r="B16" t="str">
            <v>Southeastern Greene SD</v>
          </cell>
          <cell r="C16" t="str">
            <v>School District</v>
          </cell>
          <cell r="D16">
            <v>12015518</v>
          </cell>
          <cell r="E16">
            <v>7090658.5</v>
          </cell>
          <cell r="F16">
            <v>-4924859.5</v>
          </cell>
          <cell r="G16">
            <v>-0.40987491607666016</v>
          </cell>
          <cell r="H16">
            <v>82.5</v>
          </cell>
          <cell r="I16">
            <v>32.768951416015625</v>
          </cell>
          <cell r="J16">
            <v>-49.731048583984375</v>
          </cell>
          <cell r="K16">
            <v>-0.60280060768127441</v>
          </cell>
          <cell r="L16">
            <v>11.087666511535645</v>
          </cell>
          <cell r="M16">
            <v>29.936700820922852</v>
          </cell>
          <cell r="N16">
            <v>18.849033355712891</v>
          </cell>
          <cell r="O16">
            <v>1.7000001668930054</v>
          </cell>
        </row>
        <row r="17">
          <cell r="A17">
            <v>101308503</v>
          </cell>
          <cell r="B17" t="str">
            <v>West Greene SD</v>
          </cell>
          <cell r="C17" t="str">
            <v>School District</v>
          </cell>
          <cell r="D17">
            <v>18417312</v>
          </cell>
          <cell r="E17">
            <v>8285090</v>
          </cell>
          <cell r="F17">
            <v>-10132222</v>
          </cell>
          <cell r="G17">
            <v>-0.55014663934707642</v>
          </cell>
          <cell r="H17">
            <v>107.5</v>
          </cell>
          <cell r="I17">
            <v>33.397945404052734</v>
          </cell>
          <cell r="J17">
            <v>-74.10205078125</v>
          </cell>
          <cell r="K17">
            <v>-0.68932139873504639</v>
          </cell>
          <cell r="L17">
            <v>10.364609718322754</v>
          </cell>
          <cell r="M17">
            <v>30.151590347290039</v>
          </cell>
          <cell r="N17">
            <v>19.786979675292969</v>
          </cell>
          <cell r="O17">
            <v>1.9090907573699951</v>
          </cell>
        </row>
        <row r="18">
          <cell r="A18">
            <v>101630504</v>
          </cell>
          <cell r="B18" t="str">
            <v>Avella Area SD</v>
          </cell>
          <cell r="C18" t="str">
            <v>School District</v>
          </cell>
          <cell r="D18">
            <v>10751472</v>
          </cell>
          <cell r="E18">
            <v>5913611.5</v>
          </cell>
          <cell r="F18">
            <v>-4837860.5</v>
          </cell>
          <cell r="G18">
            <v>-0.44997191429138184</v>
          </cell>
          <cell r="H18">
            <v>83.5</v>
          </cell>
          <cell r="I18">
            <v>31.748540878295898</v>
          </cell>
          <cell r="J18">
            <v>-51.751457214355469</v>
          </cell>
          <cell r="K18">
            <v>-0.61977791786193848</v>
          </cell>
          <cell r="L18">
            <v>10.276265144348145</v>
          </cell>
          <cell r="M18">
            <v>27.974277496337891</v>
          </cell>
          <cell r="N18">
            <v>17.698013305664063</v>
          </cell>
          <cell r="O18">
            <v>1.7222222089767456</v>
          </cell>
        </row>
        <row r="19">
          <cell r="A19">
            <v>101630903</v>
          </cell>
          <cell r="B19" t="str">
            <v>Bentworth SD</v>
          </cell>
          <cell r="C19" t="str">
            <v>School District</v>
          </cell>
          <cell r="D19">
            <v>18553560</v>
          </cell>
          <cell r="E19">
            <v>12594954</v>
          </cell>
          <cell r="F19">
            <v>-5958606</v>
          </cell>
          <cell r="G19">
            <v>-0.32115700840950012</v>
          </cell>
          <cell r="H19">
            <v>154</v>
          </cell>
          <cell r="I19">
            <v>77.009597778320313</v>
          </cell>
          <cell r="J19">
            <v>-76.990402221679688</v>
          </cell>
          <cell r="K19">
            <v>-0.49993768334388733</v>
          </cell>
          <cell r="L19">
            <v>13.101798057556152</v>
          </cell>
          <cell r="M19">
            <v>28.961868286132813</v>
          </cell>
          <cell r="N19">
            <v>15.86007022857666</v>
          </cell>
          <cell r="O19">
            <v>1.2105262279510498</v>
          </cell>
        </row>
        <row r="20">
          <cell r="A20">
            <v>101631003</v>
          </cell>
          <cell r="B20" t="str">
            <v>Bethlehem-Center SD</v>
          </cell>
          <cell r="C20" t="str">
            <v>School District</v>
          </cell>
          <cell r="D20">
            <v>20110126</v>
          </cell>
          <cell r="E20">
            <v>13476208</v>
          </cell>
          <cell r="F20">
            <v>-6633918</v>
          </cell>
          <cell r="G20">
            <v>-0.32987949252128601</v>
          </cell>
          <cell r="H20">
            <v>130.5</v>
          </cell>
          <cell r="I20">
            <v>65.424140930175781</v>
          </cell>
          <cell r="J20">
            <v>-65.075859069824219</v>
          </cell>
          <cell r="K20">
            <v>-0.49866560101509094</v>
          </cell>
          <cell r="L20">
            <v>14.1116943359375</v>
          </cell>
          <cell r="M20">
            <v>26.655422210693359</v>
          </cell>
          <cell r="N20">
            <v>12.543727874755859</v>
          </cell>
          <cell r="O20">
            <v>0.88888883590698242</v>
          </cell>
        </row>
        <row r="21">
          <cell r="A21">
            <v>101631203</v>
          </cell>
          <cell r="B21" t="str">
            <v>Burgettstown Area SD</v>
          </cell>
          <cell r="C21" t="str">
            <v>School District</v>
          </cell>
          <cell r="D21">
            <v>23082012</v>
          </cell>
          <cell r="E21">
            <v>14980254</v>
          </cell>
          <cell r="F21">
            <v>-8101758</v>
          </cell>
          <cell r="G21">
            <v>-0.35099878907203674</v>
          </cell>
          <cell r="H21">
            <v>158</v>
          </cell>
          <cell r="I21">
            <v>79.976112365722656</v>
          </cell>
          <cell r="J21">
            <v>-78.023887634277344</v>
          </cell>
          <cell r="K21">
            <v>-0.49382206797599792</v>
          </cell>
          <cell r="L21">
            <v>12.671280860900879</v>
          </cell>
          <cell r="M21">
            <v>26.851047515869141</v>
          </cell>
          <cell r="N21">
            <v>14.179766654968262</v>
          </cell>
          <cell r="O21">
            <v>1.1190476417541504</v>
          </cell>
        </row>
        <row r="22">
          <cell r="A22">
            <v>101631503</v>
          </cell>
          <cell r="B22" t="str">
            <v>California Area SD</v>
          </cell>
          <cell r="C22" t="str">
            <v>School District</v>
          </cell>
          <cell r="D22">
            <v>15772253</v>
          </cell>
          <cell r="E22">
            <v>10008470</v>
          </cell>
          <cell r="F22">
            <v>-5763783</v>
          </cell>
          <cell r="G22">
            <v>-0.36543816328048706</v>
          </cell>
          <cell r="H22">
            <v>97.5</v>
          </cell>
          <cell r="I22">
            <v>38.509902954101563</v>
          </cell>
          <cell r="J22">
            <v>-58.990097045898438</v>
          </cell>
          <cell r="K22">
            <v>-0.60502666234970093</v>
          </cell>
          <cell r="L22">
            <v>15.670084953308105</v>
          </cell>
          <cell r="M22">
            <v>42.024318695068359</v>
          </cell>
          <cell r="N22">
            <v>26.354232788085938</v>
          </cell>
          <cell r="O22">
            <v>1.6818181276321411</v>
          </cell>
        </row>
        <row r="23">
          <cell r="A23">
            <v>101631703</v>
          </cell>
          <cell r="B23" t="str">
            <v>Canon-McMillan SD</v>
          </cell>
          <cell r="C23" t="str">
            <v>School District</v>
          </cell>
          <cell r="D23">
            <v>92534320</v>
          </cell>
          <cell r="E23">
            <v>64634592</v>
          </cell>
          <cell r="F23">
            <v>-27899728</v>
          </cell>
          <cell r="G23">
            <v>-0.30150681734085083</v>
          </cell>
          <cell r="H23">
            <v>573</v>
          </cell>
          <cell r="I23">
            <v>289.63717651367188</v>
          </cell>
          <cell r="J23">
            <v>-283.36282348632813</v>
          </cell>
          <cell r="K23">
            <v>-0.49452498555183411</v>
          </cell>
          <cell r="L23">
            <v>18.08331298828125</v>
          </cell>
          <cell r="M23">
            <v>40.5224609375</v>
          </cell>
          <cell r="N23">
            <v>22.43914794921875</v>
          </cell>
          <cell r="O23">
            <v>1.2408759593963623</v>
          </cell>
        </row>
        <row r="24">
          <cell r="A24">
            <v>101631803</v>
          </cell>
          <cell r="B24" t="str">
            <v>Charleroi SD</v>
          </cell>
          <cell r="C24" t="str">
            <v>School District</v>
          </cell>
          <cell r="D24">
            <v>25918150</v>
          </cell>
          <cell r="E24">
            <v>17175052</v>
          </cell>
          <cell r="F24">
            <v>-8743098</v>
          </cell>
          <cell r="G24">
            <v>-0.33733496069908142</v>
          </cell>
          <cell r="H24">
            <v>188</v>
          </cell>
          <cell r="I24">
            <v>89.166366577148438</v>
          </cell>
          <cell r="J24">
            <v>-98.833633422851563</v>
          </cell>
          <cell r="K24">
            <v>-0.5257108211517334</v>
          </cell>
          <cell r="L24">
            <v>14.309781074523926</v>
          </cell>
          <cell r="M24">
            <v>34.148342132568359</v>
          </cell>
          <cell r="N24">
            <v>19.83856201171875</v>
          </cell>
          <cell r="O24">
            <v>1.3863637447357178</v>
          </cell>
        </row>
        <row r="25">
          <cell r="A25">
            <v>101631903</v>
          </cell>
          <cell r="B25" t="str">
            <v>Chartiers-Houston SD</v>
          </cell>
          <cell r="C25" t="str">
            <v>School District</v>
          </cell>
          <cell r="D25">
            <v>19659362</v>
          </cell>
          <cell r="E25">
            <v>13232060</v>
          </cell>
          <cell r="F25">
            <v>-6427302</v>
          </cell>
          <cell r="G25">
            <v>-0.32693338394165039</v>
          </cell>
          <cell r="H25">
            <v>128.5</v>
          </cell>
          <cell r="I25">
            <v>63.691925048828125</v>
          </cell>
          <cell r="J25">
            <v>-64.808074951171875</v>
          </cell>
          <cell r="K25">
            <v>-0.50434297323226929</v>
          </cell>
          <cell r="L25">
            <v>15.311640739440918</v>
          </cell>
          <cell r="M25">
            <v>35.126705169677734</v>
          </cell>
          <cell r="N25">
            <v>19.8150634765625</v>
          </cell>
          <cell r="O25">
            <v>1.2941176891326904</v>
          </cell>
        </row>
        <row r="26">
          <cell r="A26">
            <v>101632403</v>
          </cell>
          <cell r="B26" t="str">
            <v>Fort Cherry SD</v>
          </cell>
          <cell r="C26" t="str">
            <v>School District</v>
          </cell>
          <cell r="D26">
            <v>19236626</v>
          </cell>
          <cell r="E26">
            <v>11418127</v>
          </cell>
          <cell r="F26">
            <v>-7818499</v>
          </cell>
          <cell r="G26">
            <v>-0.40643817186355591</v>
          </cell>
          <cell r="H26">
            <v>158</v>
          </cell>
          <cell r="I26">
            <v>64.960525512695313</v>
          </cell>
          <cell r="J26">
            <v>-93.039474487304688</v>
          </cell>
          <cell r="K26">
            <v>-0.58885741233825684</v>
          </cell>
          <cell r="L26">
            <v>13.219447135925293</v>
          </cell>
          <cell r="M26">
            <v>34.644069671630859</v>
          </cell>
          <cell r="N26">
            <v>21.42462158203125</v>
          </cell>
          <cell r="O26">
            <v>1.6206897497177124</v>
          </cell>
        </row>
        <row r="27">
          <cell r="A27">
            <v>101633903</v>
          </cell>
          <cell r="B27" t="str">
            <v>McGuffey SD</v>
          </cell>
          <cell r="C27" t="str">
            <v>School District</v>
          </cell>
          <cell r="D27">
            <v>30968712</v>
          </cell>
          <cell r="E27">
            <v>17882702</v>
          </cell>
          <cell r="F27">
            <v>-13086010</v>
          </cell>
          <cell r="G27">
            <v>-0.4225558340549469</v>
          </cell>
          <cell r="H27">
            <v>230.5</v>
          </cell>
          <cell r="I27">
            <v>85.093215942382813</v>
          </cell>
          <cell r="J27">
            <v>-145.40678405761719</v>
          </cell>
          <cell r="K27">
            <v>-0.6308320164680481</v>
          </cell>
          <cell r="L27">
            <v>13.280588150024414</v>
          </cell>
          <cell r="M27">
            <v>39.509750366210938</v>
          </cell>
          <cell r="N27">
            <v>26.229162216186523</v>
          </cell>
          <cell r="O27">
            <v>1.9750000238418579</v>
          </cell>
        </row>
        <row r="28">
          <cell r="A28">
            <v>101634207</v>
          </cell>
          <cell r="B28" t="str">
            <v>Mon Valley CTC</v>
          </cell>
          <cell r="C28" t="str">
            <v>Vo-Tech</v>
          </cell>
          <cell r="D28">
            <v>3690349</v>
          </cell>
          <cell r="E28">
            <v>4940175.5</v>
          </cell>
          <cell r="F28">
            <v>1249826.5</v>
          </cell>
          <cell r="G28">
            <v>0.33867433667182922</v>
          </cell>
          <cell r="H28">
            <v>28</v>
          </cell>
          <cell r="I28">
            <v>28</v>
          </cell>
          <cell r="J28">
            <v>0</v>
          </cell>
          <cell r="K28">
            <v>0</v>
          </cell>
          <cell r="L28">
            <v>36.428569793701172</v>
          </cell>
          <cell r="M28">
            <v>36.428569793701172</v>
          </cell>
          <cell r="N28">
            <v>0</v>
          </cell>
          <cell r="O28">
            <v>0</v>
          </cell>
          <cell r="P28">
            <v>1</v>
          </cell>
        </row>
        <row r="29">
          <cell r="A29">
            <v>101636503</v>
          </cell>
          <cell r="B29" t="str">
            <v>Peters Township SD</v>
          </cell>
          <cell r="C29" t="str">
            <v>School District</v>
          </cell>
          <cell r="D29">
            <v>68297312</v>
          </cell>
          <cell r="E29">
            <v>46069168</v>
          </cell>
          <cell r="F29">
            <v>-22228144</v>
          </cell>
          <cell r="G29">
            <v>-0.32546147704124451</v>
          </cell>
          <cell r="H29">
            <v>455.5</v>
          </cell>
          <cell r="I29">
            <v>236.14700317382813</v>
          </cell>
          <cell r="J29">
            <v>-219.35299682617188</v>
          </cell>
          <cell r="K29">
            <v>-0.48156529664993286</v>
          </cell>
          <cell r="L29">
            <v>15.494596481323242</v>
          </cell>
          <cell r="M29">
            <v>29.405803680419922</v>
          </cell>
          <cell r="N29">
            <v>13.91120719909668</v>
          </cell>
          <cell r="O29">
            <v>0.89781022071838379</v>
          </cell>
        </row>
        <row r="30">
          <cell r="A30">
            <v>101637002</v>
          </cell>
          <cell r="B30" t="str">
            <v>Ringgold SD</v>
          </cell>
          <cell r="C30" t="str">
            <v>School District</v>
          </cell>
          <cell r="D30">
            <v>47713572</v>
          </cell>
          <cell r="E30">
            <v>32358102</v>
          </cell>
          <cell r="F30">
            <v>-15355470</v>
          </cell>
          <cell r="G30">
            <v>-0.32182604074478149</v>
          </cell>
          <cell r="H30">
            <v>372.5</v>
          </cell>
          <cell r="I30">
            <v>194.47555541992188</v>
          </cell>
          <cell r="J30">
            <v>-178.02444458007813</v>
          </cell>
          <cell r="K30">
            <v>-0.47791796922683716</v>
          </cell>
          <cell r="L30">
            <v>14.977860450744629</v>
          </cell>
          <cell r="M30">
            <v>26.90467643737793</v>
          </cell>
          <cell r="N30">
            <v>11.926815986633301</v>
          </cell>
          <cell r="O30">
            <v>0.79629635810852051</v>
          </cell>
        </row>
        <row r="31">
          <cell r="A31">
            <v>101638003</v>
          </cell>
          <cell r="B31" t="str">
            <v>Trinity Area SD</v>
          </cell>
          <cell r="C31" t="str">
            <v>School District</v>
          </cell>
          <cell r="D31">
            <v>60759828</v>
          </cell>
          <cell r="E31">
            <v>39202428</v>
          </cell>
          <cell r="F31">
            <v>-21557400</v>
          </cell>
          <cell r="G31">
            <v>-0.35479691624641418</v>
          </cell>
          <cell r="H31">
            <v>481.5</v>
          </cell>
          <cell r="I31">
            <v>219.37297058105469</v>
          </cell>
          <cell r="J31">
            <v>-262.12701416015625</v>
          </cell>
          <cell r="K31">
            <v>-0.54439669847488403</v>
          </cell>
          <cell r="L31">
            <v>14.426025390625</v>
          </cell>
          <cell r="M31">
            <v>33.279842376708984</v>
          </cell>
          <cell r="N31">
            <v>18.853816986083984</v>
          </cell>
          <cell r="O31">
            <v>1.3069307804107666</v>
          </cell>
        </row>
        <row r="32">
          <cell r="A32">
            <v>101638803</v>
          </cell>
          <cell r="B32" t="str">
            <v>Washington SD</v>
          </cell>
          <cell r="C32" t="str">
            <v>School District</v>
          </cell>
          <cell r="D32">
            <v>29845692</v>
          </cell>
          <cell r="E32">
            <v>19866860</v>
          </cell>
          <cell r="F32">
            <v>-9978832</v>
          </cell>
          <cell r="G32">
            <v>-0.33434748649597168</v>
          </cell>
          <cell r="H32">
            <v>211.5</v>
          </cell>
          <cell r="I32">
            <v>102.29369354248047</v>
          </cell>
          <cell r="J32">
            <v>-109.20630645751953</v>
          </cell>
          <cell r="K32">
            <v>-0.51634186506271362</v>
          </cell>
          <cell r="L32">
            <v>13.144769668579102</v>
          </cell>
          <cell r="M32">
            <v>28.48033332824707</v>
          </cell>
          <cell r="N32">
            <v>15.335563659667969</v>
          </cell>
          <cell r="O32">
            <v>1.1666666269302368</v>
          </cell>
        </row>
        <row r="33">
          <cell r="A33">
            <v>101638907</v>
          </cell>
          <cell r="B33" t="str">
            <v>Western Area CTC</v>
          </cell>
          <cell r="C33" t="str">
            <v>Vo-Tech</v>
          </cell>
          <cell r="D33">
            <v>5236310.5</v>
          </cell>
          <cell r="E33">
            <v>5402393.5</v>
          </cell>
          <cell r="F33">
            <v>166083</v>
          </cell>
          <cell r="G33">
            <v>3.1717561185359955E-2</v>
          </cell>
          <cell r="H33">
            <v>39</v>
          </cell>
          <cell r="I33">
            <v>39</v>
          </cell>
          <cell r="J33">
            <v>0</v>
          </cell>
          <cell r="K33">
            <v>0</v>
          </cell>
          <cell r="L33">
            <v>32.133335113525391</v>
          </cell>
          <cell r="M33">
            <v>32.133335113525391</v>
          </cell>
          <cell r="N33">
            <v>0</v>
          </cell>
          <cell r="O33">
            <v>0</v>
          </cell>
          <cell r="P33">
            <v>1</v>
          </cell>
        </row>
        <row r="34">
          <cell r="A34">
            <v>101833400</v>
          </cell>
          <cell r="B34" t="str">
            <v>Sugar Valley Rural CS</v>
          </cell>
          <cell r="C34" t="str">
            <v>Charter School</v>
          </cell>
          <cell r="D34">
            <v>9100185</v>
          </cell>
          <cell r="E34">
            <v>5096866</v>
          </cell>
          <cell r="F34">
            <v>-4003319</v>
          </cell>
          <cell r="G34">
            <v>-0.4399162232875824</v>
          </cell>
          <cell r="H34">
            <v>98.5</v>
          </cell>
          <cell r="I34">
            <v>38.135223388671875</v>
          </cell>
          <cell r="J34">
            <v>-60.364776611328125</v>
          </cell>
          <cell r="K34">
            <v>-0.61284035444259644</v>
          </cell>
          <cell r="L34">
            <v>10.42425537109375</v>
          </cell>
          <cell r="M34">
            <v>37.687690734863281</v>
          </cell>
          <cell r="N34">
            <v>27.263435363769531</v>
          </cell>
          <cell r="O34">
            <v>2.6153843402862549</v>
          </cell>
          <cell r="P34">
            <v>0</v>
          </cell>
        </row>
        <row r="35">
          <cell r="A35">
            <v>102020001</v>
          </cell>
          <cell r="B35" t="str">
            <v>City CHS</v>
          </cell>
          <cell r="C35" t="str">
            <v>Charter School</v>
          </cell>
          <cell r="D35">
            <v>12166311</v>
          </cell>
          <cell r="E35">
            <v>5548111</v>
          </cell>
          <cell r="F35">
            <v>-6618200</v>
          </cell>
          <cell r="G35">
            <v>-0.54397755861282349</v>
          </cell>
          <cell r="H35">
            <v>83.5</v>
          </cell>
          <cell r="I35">
            <v>16.230037689208984</v>
          </cell>
          <cell r="J35">
            <v>-67.26995849609375</v>
          </cell>
          <cell r="K35">
            <v>-0.80562824010848999</v>
          </cell>
          <cell r="L35">
            <v>12.486743927001953</v>
          </cell>
          <cell r="M35">
            <v>89.488334655761719</v>
          </cell>
          <cell r="N35">
            <v>77.0015869140625</v>
          </cell>
          <cell r="O35">
            <v>6.1666669845581055</v>
          </cell>
          <cell r="P35">
            <v>0</v>
          </cell>
        </row>
        <row r="36">
          <cell r="A36">
            <v>102023030</v>
          </cell>
          <cell r="B36" t="str">
            <v>Manchester Academic CS</v>
          </cell>
          <cell r="C36" t="str">
            <v>Charter School</v>
          </cell>
          <cell r="D36">
            <v>9341060</v>
          </cell>
          <cell r="E36">
            <v>5047201</v>
          </cell>
          <cell r="F36">
            <v>-4293859</v>
          </cell>
          <cell r="G36">
            <v>-0.45967578887939453</v>
          </cell>
          <cell r="H36">
            <v>41</v>
          </cell>
          <cell r="I36">
            <v>8.2015266418457031</v>
          </cell>
          <cell r="J36">
            <v>-32.798473358154297</v>
          </cell>
          <cell r="K36">
            <v>-0.79996275901794434</v>
          </cell>
          <cell r="L36">
            <v>23.598312377929688</v>
          </cell>
          <cell r="M36">
            <v>377.572998046875</v>
          </cell>
          <cell r="N36">
            <v>353.97467041015625</v>
          </cell>
          <cell r="O36">
            <v>15</v>
          </cell>
          <cell r="P36">
            <v>0</v>
          </cell>
        </row>
        <row r="37">
          <cell r="A37">
            <v>102023080</v>
          </cell>
          <cell r="B37" t="str">
            <v>Urban Pathways 6-12 CS</v>
          </cell>
          <cell r="C37" t="str">
            <v>Charter School</v>
          </cell>
          <cell r="D37">
            <v>7466790</v>
          </cell>
          <cell r="E37">
            <v>3154001</v>
          </cell>
          <cell r="F37">
            <v>-4312789</v>
          </cell>
          <cell r="G37">
            <v>-0.57759612798690796</v>
          </cell>
          <cell r="H37">
            <v>55.5</v>
          </cell>
          <cell r="I37">
            <v>8.8320322036743164</v>
          </cell>
          <cell r="J37">
            <v>-46.66796875</v>
          </cell>
          <cell r="K37">
            <v>-0.84086430072784424</v>
          </cell>
          <cell r="L37">
            <v>9.0953998565673828</v>
          </cell>
          <cell r="M37">
            <v>63.667800903320313</v>
          </cell>
          <cell r="N37">
            <v>54.572402954101563</v>
          </cell>
          <cell r="O37">
            <v>6</v>
          </cell>
          <cell r="P37">
            <v>0</v>
          </cell>
        </row>
        <row r="38">
          <cell r="A38">
            <v>102023217</v>
          </cell>
          <cell r="B38" t="str">
            <v>Passport Academy CS</v>
          </cell>
          <cell r="C38" t="str">
            <v>Charter School</v>
          </cell>
          <cell r="D38">
            <v>4251516</v>
          </cell>
          <cell r="E38">
            <v>1854942</v>
          </cell>
          <cell r="F38">
            <v>-2396574</v>
          </cell>
          <cell r="G38">
            <v>-0.56369870901107788</v>
          </cell>
          <cell r="H38">
            <v>15</v>
          </cell>
          <cell r="I38">
            <v>0</v>
          </cell>
          <cell r="J38">
            <v>-15</v>
          </cell>
          <cell r="K38">
            <v>-1</v>
          </cell>
          <cell r="L38">
            <v>17.42277717590332</v>
          </cell>
          <cell r="P38">
            <v>0</v>
          </cell>
        </row>
        <row r="39">
          <cell r="A39">
            <v>102027451</v>
          </cell>
          <cell r="B39" t="str">
            <v>Pittsburgh SD</v>
          </cell>
          <cell r="C39" t="str">
            <v>School District</v>
          </cell>
          <cell r="D39">
            <v>713644672</v>
          </cell>
          <cell r="E39">
            <v>463516416</v>
          </cell>
          <cell r="F39">
            <v>-250128256</v>
          </cell>
          <cell r="G39">
            <v>-0.35049411654472351</v>
          </cell>
          <cell r="H39">
            <v>4057.5</v>
          </cell>
          <cell r="I39">
            <v>1973.8426513671875</v>
          </cell>
          <cell r="J39">
            <v>-2083.6572265625</v>
          </cell>
          <cell r="K39">
            <v>-0.51353228092193604</v>
          </cell>
          <cell r="L39">
            <v>13.415278434753418</v>
          </cell>
          <cell r="M39">
            <v>29.69310188293457</v>
          </cell>
          <cell r="N39">
            <v>16.277824401855469</v>
          </cell>
          <cell r="O39">
            <v>1.2133795022964478</v>
          </cell>
        </row>
        <row r="40">
          <cell r="A40">
            <v>102027560</v>
          </cell>
          <cell r="B40" t="str">
            <v>Provident CS</v>
          </cell>
          <cell r="C40" t="str">
            <v>Charter School</v>
          </cell>
          <cell r="D40">
            <v>8913086</v>
          </cell>
          <cell r="E40">
            <v>3281727.25</v>
          </cell>
          <cell r="F40">
            <v>-5631359</v>
          </cell>
          <cell r="G40">
            <v>-0.63180798292160034</v>
          </cell>
          <cell r="H40">
            <v>73.5</v>
          </cell>
          <cell r="I40">
            <v>9.2338438034057617</v>
          </cell>
          <cell r="J40">
            <v>-64.266159057617188</v>
          </cell>
          <cell r="K40">
            <v>-0.87436950206756592</v>
          </cell>
          <cell r="L40">
            <v>5.1132073402404785</v>
          </cell>
          <cell r="M40">
            <v>90.333335876464844</v>
          </cell>
          <cell r="N40">
            <v>85.220130920410156</v>
          </cell>
          <cell r="O40">
            <v>16.666667938232422</v>
          </cell>
          <cell r="P40">
            <v>0</v>
          </cell>
        </row>
        <row r="41">
          <cell r="A41">
            <v>103000000</v>
          </cell>
          <cell r="B41" t="str">
            <v>Allegheny IU 3</v>
          </cell>
          <cell r="C41" t="str">
            <v>Intermediate Unit</v>
          </cell>
          <cell r="D41">
            <v>150760752</v>
          </cell>
          <cell r="E41">
            <v>102933456</v>
          </cell>
          <cell r="F41">
            <v>-47827296</v>
          </cell>
          <cell r="G41">
            <v>-0.31723970174789429</v>
          </cell>
          <cell r="H41">
            <v>807</v>
          </cell>
          <cell r="I41">
            <v>438.52178955078125</v>
          </cell>
          <cell r="J41">
            <v>-368.47821044921875</v>
          </cell>
          <cell r="K41">
            <v>-0.45660248398780823</v>
          </cell>
          <cell r="L41">
            <v>1.601190447807312</v>
          </cell>
          <cell r="M41">
            <v>2.8924732208251953</v>
          </cell>
          <cell r="N41">
            <v>1.2912827730178833</v>
          </cell>
          <cell r="O41">
            <v>0.80645173788070679</v>
          </cell>
          <cell r="P41">
            <v>0</v>
          </cell>
        </row>
        <row r="42">
          <cell r="A42">
            <v>103020002</v>
          </cell>
          <cell r="B42" t="str">
            <v>Propel CS-Homestead</v>
          </cell>
          <cell r="C42" t="str">
            <v>Charter School</v>
          </cell>
          <cell r="D42">
            <v>11781120</v>
          </cell>
          <cell r="E42">
            <v>5752067</v>
          </cell>
          <cell r="F42">
            <v>-6029053</v>
          </cell>
          <cell r="G42">
            <v>-0.51175552606582642</v>
          </cell>
          <cell r="H42">
            <v>178</v>
          </cell>
          <cell r="I42">
            <v>16.132938385009766</v>
          </cell>
          <cell r="J42">
            <v>-161.8670654296875</v>
          </cell>
          <cell r="K42">
            <v>-0.90936553478240967</v>
          </cell>
          <cell r="L42">
            <v>10.815420150756836</v>
          </cell>
          <cell r="M42">
            <v>540.77099609375</v>
          </cell>
          <cell r="N42">
            <v>529.95556640625</v>
          </cell>
          <cell r="O42">
            <v>49</v>
          </cell>
          <cell r="P42">
            <v>0</v>
          </cell>
        </row>
        <row r="43">
          <cell r="A43">
            <v>103020003</v>
          </cell>
          <cell r="B43" t="str">
            <v>Propel CS-McKeesport</v>
          </cell>
          <cell r="C43" t="str">
            <v>Charter School</v>
          </cell>
          <cell r="D43">
            <v>5471658</v>
          </cell>
          <cell r="E43">
            <v>3824336</v>
          </cell>
          <cell r="F43">
            <v>-1647322</v>
          </cell>
          <cell r="G43">
            <v>-0.30106449127197266</v>
          </cell>
          <cell r="H43">
            <v>52.5</v>
          </cell>
          <cell r="I43">
            <v>17.90058708190918</v>
          </cell>
          <cell r="J43">
            <v>-34.599411010742188</v>
          </cell>
          <cell r="K43">
            <v>-0.65903639793395996</v>
          </cell>
          <cell r="L43">
            <v>13.83811092376709</v>
          </cell>
          <cell r="M43">
            <v>31.135749816894531</v>
          </cell>
          <cell r="N43">
            <v>17.297637939453125</v>
          </cell>
          <cell r="O43">
            <v>1.25</v>
          </cell>
          <cell r="P43">
            <v>0</v>
          </cell>
        </row>
        <row r="44">
          <cell r="A44">
            <v>103020004</v>
          </cell>
          <cell r="B44" t="str">
            <v>Propel CS-Montour</v>
          </cell>
          <cell r="C44" t="str">
            <v>Charter School</v>
          </cell>
          <cell r="D44">
            <v>13788945</v>
          </cell>
          <cell r="E44">
            <v>7345225</v>
          </cell>
          <cell r="F44">
            <v>-6443720</v>
          </cell>
          <cell r="G44">
            <v>-0.4673105776309967</v>
          </cell>
          <cell r="H44">
            <v>116.5</v>
          </cell>
          <cell r="I44">
            <v>14.123348236083984</v>
          </cell>
          <cell r="J44">
            <v>-102.37664794921875</v>
          </cell>
          <cell r="K44">
            <v>-0.87876951694488525</v>
          </cell>
          <cell r="L44">
            <v>11.529555320739746</v>
          </cell>
          <cell r="M44">
            <v>103.76599884033203</v>
          </cell>
          <cell r="N44">
            <v>92.236442565917969</v>
          </cell>
          <cell r="O44">
            <v>8</v>
          </cell>
          <cell r="P44">
            <v>0</v>
          </cell>
        </row>
        <row r="45">
          <cell r="A45">
            <v>103020005</v>
          </cell>
          <cell r="B45" t="str">
            <v>Propel CS-East</v>
          </cell>
          <cell r="C45" t="str">
            <v>Charter School</v>
          </cell>
          <cell r="D45">
            <v>6666891</v>
          </cell>
          <cell r="E45">
            <v>3781536</v>
          </cell>
          <cell r="F45">
            <v>-2885355</v>
          </cell>
          <cell r="G45">
            <v>-0.43278869986534119</v>
          </cell>
          <cell r="H45">
            <v>60.5</v>
          </cell>
          <cell r="I45">
            <v>12.696800231933594</v>
          </cell>
          <cell r="J45">
            <v>-47.803199768066406</v>
          </cell>
          <cell r="K45">
            <v>-0.79013556241989136</v>
          </cell>
          <cell r="L45">
            <v>13.439482688903809</v>
          </cell>
          <cell r="M45">
            <v>55.6778564453125</v>
          </cell>
          <cell r="N45">
            <v>42.238372802734375</v>
          </cell>
          <cell r="O45">
            <v>3.1428570747375488</v>
          </cell>
          <cell r="P45">
            <v>0</v>
          </cell>
        </row>
        <row r="46">
          <cell r="A46">
            <v>103020368</v>
          </cell>
          <cell r="B46" t="str">
            <v>Young Scholars of Greater Allegheny CS</v>
          </cell>
          <cell r="C46" t="str">
            <v>Charter School</v>
          </cell>
          <cell r="D46">
            <v>3759615</v>
          </cell>
          <cell r="E46">
            <v>2388942</v>
          </cell>
          <cell r="F46">
            <v>-1370673</v>
          </cell>
          <cell r="G46">
            <v>-0.3645780086517334</v>
          </cell>
          <cell r="H46">
            <v>41</v>
          </cell>
          <cell r="I46">
            <v>20.371982574462891</v>
          </cell>
          <cell r="J46">
            <v>-20.628017425537109</v>
          </cell>
          <cell r="K46">
            <v>-0.50312238931655884</v>
          </cell>
          <cell r="L46">
            <v>11.185136795043945</v>
          </cell>
          <cell r="M46">
            <v>20.506082534790039</v>
          </cell>
          <cell r="N46">
            <v>9.3209457397460938</v>
          </cell>
          <cell r="O46">
            <v>0.83333319425582886</v>
          </cell>
          <cell r="P46">
            <v>0</v>
          </cell>
        </row>
        <row r="47">
          <cell r="A47">
            <v>103020407</v>
          </cell>
          <cell r="B47" t="str">
            <v>A W Beattie Career Center</v>
          </cell>
          <cell r="C47" t="str">
            <v>Vo-Tech</v>
          </cell>
          <cell r="D47">
            <v>10370981</v>
          </cell>
          <cell r="E47">
            <v>7990107</v>
          </cell>
          <cell r="F47">
            <v>-2380874</v>
          </cell>
          <cell r="G47">
            <v>-0.22957076132297516</v>
          </cell>
          <cell r="H47">
            <v>68</v>
          </cell>
          <cell r="I47">
            <v>43.062080383300781</v>
          </cell>
          <cell r="J47">
            <v>-24.937919616699219</v>
          </cell>
          <cell r="K47">
            <v>-0.36673411726951599</v>
          </cell>
          <cell r="L47">
            <v>25.54838752746582</v>
          </cell>
          <cell r="M47">
            <v>39.599998474121094</v>
          </cell>
          <cell r="N47">
            <v>14.051610946655273</v>
          </cell>
          <cell r="O47">
            <v>0.5499998927116394</v>
          </cell>
          <cell r="P47">
            <v>0</v>
          </cell>
        </row>
        <row r="48">
          <cell r="A48">
            <v>103020603</v>
          </cell>
          <cell r="B48" t="str">
            <v>Allegheny Valley SD</v>
          </cell>
          <cell r="C48" t="str">
            <v>School District</v>
          </cell>
          <cell r="D48">
            <v>24153404</v>
          </cell>
          <cell r="E48">
            <v>11435153</v>
          </cell>
          <cell r="F48">
            <v>-12718251</v>
          </cell>
          <cell r="G48">
            <v>-0.526561439037323</v>
          </cell>
          <cell r="H48">
            <v>152</v>
          </cell>
          <cell r="I48">
            <v>35.229110717773438</v>
          </cell>
          <cell r="J48">
            <v>-116.77088928222656</v>
          </cell>
          <cell r="K48">
            <v>-0.76822954416275024</v>
          </cell>
          <cell r="L48">
            <v>13.123541831970215</v>
          </cell>
          <cell r="M48">
            <v>59.055938720703125</v>
          </cell>
          <cell r="N48">
            <v>45.932395935058594</v>
          </cell>
          <cell r="O48">
            <v>3.5</v>
          </cell>
        </row>
        <row r="49">
          <cell r="A49">
            <v>103020753</v>
          </cell>
          <cell r="B49" t="str">
            <v>Avonworth SD</v>
          </cell>
          <cell r="C49" t="str">
            <v>School District</v>
          </cell>
          <cell r="D49">
            <v>34429892</v>
          </cell>
          <cell r="E49">
            <v>21289162</v>
          </cell>
          <cell r="F49">
            <v>-13140730</v>
          </cell>
          <cell r="G49">
            <v>-0.38166630268096924</v>
          </cell>
          <cell r="H49">
            <v>219.5</v>
          </cell>
          <cell r="I49">
            <v>91.485916137695313</v>
          </cell>
          <cell r="J49">
            <v>-128.01408386230469</v>
          </cell>
          <cell r="K49">
            <v>-0.58320766687393188</v>
          </cell>
          <cell r="L49">
            <v>14.179977416992188</v>
          </cell>
          <cell r="M49">
            <v>36.268020629882813</v>
          </cell>
          <cell r="N49">
            <v>22.088043212890625</v>
          </cell>
          <cell r="O49">
            <v>1.5576924085617065</v>
          </cell>
        </row>
        <row r="50">
          <cell r="A50">
            <v>103021003</v>
          </cell>
          <cell r="B50" t="str">
            <v>Pine-Richland SD</v>
          </cell>
          <cell r="C50" t="str">
            <v>School District</v>
          </cell>
          <cell r="D50">
            <v>101227632</v>
          </cell>
          <cell r="E50">
            <v>65113140</v>
          </cell>
          <cell r="F50">
            <v>-36114492</v>
          </cell>
          <cell r="G50">
            <v>-0.35676515102386475</v>
          </cell>
          <cell r="H50">
            <v>505.5</v>
          </cell>
          <cell r="I50">
            <v>200.97341918945313</v>
          </cell>
          <cell r="J50">
            <v>-304.52658081054688</v>
          </cell>
          <cell r="K50">
            <v>-0.60242646932601929</v>
          </cell>
          <cell r="L50">
            <v>14.821504592895508</v>
          </cell>
          <cell r="M50">
            <v>36.875904083251953</v>
          </cell>
          <cell r="N50">
            <v>22.054399490356445</v>
          </cell>
          <cell r="O50">
            <v>1.4880000352859497</v>
          </cell>
        </row>
        <row r="51">
          <cell r="A51">
            <v>103021102</v>
          </cell>
          <cell r="B51" t="str">
            <v>Baldwin-Whitehall SD</v>
          </cell>
          <cell r="C51" t="str">
            <v>School District</v>
          </cell>
          <cell r="D51">
            <v>73104432</v>
          </cell>
          <cell r="E51">
            <v>51481472</v>
          </cell>
          <cell r="F51">
            <v>-21622960</v>
          </cell>
          <cell r="G51">
            <v>-0.29578179121017456</v>
          </cell>
          <cell r="H51">
            <v>461.5</v>
          </cell>
          <cell r="I51">
            <v>249.92935180664063</v>
          </cell>
          <cell r="J51">
            <v>-211.57064819335938</v>
          </cell>
          <cell r="K51">
            <v>-0.45844128727912903</v>
          </cell>
          <cell r="L51">
            <v>19.162578582763672</v>
          </cell>
          <cell r="M51">
            <v>34.579090118408203</v>
          </cell>
          <cell r="N51">
            <v>15.416511535644531</v>
          </cell>
          <cell r="O51">
            <v>0.80451130867004395</v>
          </cell>
        </row>
        <row r="52">
          <cell r="A52">
            <v>103021252</v>
          </cell>
          <cell r="B52" t="str">
            <v>Bethel Park SD</v>
          </cell>
          <cell r="C52" t="str">
            <v>School District</v>
          </cell>
          <cell r="D52">
            <v>85450032</v>
          </cell>
          <cell r="E52">
            <v>46927036</v>
          </cell>
          <cell r="F52">
            <v>-38522996</v>
          </cell>
          <cell r="G52">
            <v>-0.45082482695579529</v>
          </cell>
          <cell r="H52">
            <v>594.5</v>
          </cell>
          <cell r="I52">
            <v>235.66659545898438</v>
          </cell>
          <cell r="J52">
            <v>-358.83340454101563</v>
          </cell>
          <cell r="K52">
            <v>-0.60358858108520508</v>
          </cell>
          <cell r="L52">
            <v>13.377119064331055</v>
          </cell>
          <cell r="M52">
            <v>33.991039276123047</v>
          </cell>
          <cell r="N52">
            <v>20.613920211791992</v>
          </cell>
          <cell r="O52">
            <v>1.5409835577011108</v>
          </cell>
        </row>
        <row r="53">
          <cell r="A53">
            <v>103021453</v>
          </cell>
          <cell r="B53" t="str">
            <v>Brentwood Borough SD</v>
          </cell>
          <cell r="C53" t="str">
            <v>School District</v>
          </cell>
          <cell r="D53">
            <v>23805766</v>
          </cell>
          <cell r="E53">
            <v>14383325</v>
          </cell>
          <cell r="F53">
            <v>-9422441</v>
          </cell>
          <cell r="G53">
            <v>-0.3958050012588501</v>
          </cell>
          <cell r="H53">
            <v>136.5</v>
          </cell>
          <cell r="I53">
            <v>55.584148406982422</v>
          </cell>
          <cell r="J53">
            <v>-80.915847778320313</v>
          </cell>
          <cell r="K53">
            <v>-0.59279006719589233</v>
          </cell>
          <cell r="L53">
            <v>14.361730575561523</v>
          </cell>
          <cell r="M53">
            <v>34.545783996582031</v>
          </cell>
          <cell r="N53">
            <v>20.184053421020508</v>
          </cell>
          <cell r="O53">
            <v>1.4054054021835327</v>
          </cell>
        </row>
        <row r="54">
          <cell r="A54">
            <v>103021603</v>
          </cell>
          <cell r="B54" t="str">
            <v>Carlynton SD</v>
          </cell>
          <cell r="C54" t="str">
            <v>School District</v>
          </cell>
          <cell r="D54">
            <v>29510678</v>
          </cell>
          <cell r="E54">
            <v>17743524</v>
          </cell>
          <cell r="F54">
            <v>-11767154</v>
          </cell>
          <cell r="G54">
            <v>-0.39874225854873657</v>
          </cell>
          <cell r="H54">
            <v>187.5</v>
          </cell>
          <cell r="I54">
            <v>79.865837097167969</v>
          </cell>
          <cell r="J54">
            <v>-107.63416290283203</v>
          </cell>
          <cell r="K54">
            <v>-0.57404887676239014</v>
          </cell>
          <cell r="L54">
            <v>14.050562858581543</v>
          </cell>
          <cell r="M54">
            <v>36.180198669433594</v>
          </cell>
          <cell r="N54">
            <v>22.129634857177734</v>
          </cell>
          <cell r="O54">
            <v>1.5749999284744263</v>
          </cell>
        </row>
        <row r="55">
          <cell r="A55">
            <v>103021752</v>
          </cell>
          <cell r="B55" t="str">
            <v>Chartiers Valley SD</v>
          </cell>
          <cell r="C55" t="str">
            <v>School District</v>
          </cell>
          <cell r="D55">
            <v>66604124</v>
          </cell>
          <cell r="E55">
            <v>41991960</v>
          </cell>
          <cell r="F55">
            <v>-24612164</v>
          </cell>
          <cell r="G55">
            <v>-0.369529128074646</v>
          </cell>
          <cell r="H55">
            <v>433.5</v>
          </cell>
          <cell r="I55">
            <v>208.81683349609375</v>
          </cell>
          <cell r="J55">
            <v>-224.68316650390625</v>
          </cell>
          <cell r="K55">
            <v>-0.51830029487609863</v>
          </cell>
          <cell r="L55">
            <v>14.400175094604492</v>
          </cell>
          <cell r="M55">
            <v>30.357126235961914</v>
          </cell>
          <cell r="N55">
            <v>15.956951141357422</v>
          </cell>
          <cell r="O55">
            <v>1.1081081628799438</v>
          </cell>
        </row>
        <row r="56">
          <cell r="A56">
            <v>103021903</v>
          </cell>
          <cell r="B56" t="str">
            <v>Clairton City SD</v>
          </cell>
          <cell r="C56" t="str">
            <v>School District</v>
          </cell>
          <cell r="D56">
            <v>16647062</v>
          </cell>
          <cell r="E56">
            <v>10381929</v>
          </cell>
          <cell r="F56">
            <v>-6265133</v>
          </cell>
          <cell r="G56">
            <v>-0.37635067105293274</v>
          </cell>
          <cell r="H56">
            <v>106</v>
          </cell>
          <cell r="I56">
            <v>40.797416687011719</v>
          </cell>
          <cell r="J56">
            <v>-65.202583312988281</v>
          </cell>
          <cell r="K56">
            <v>-0.61511868238449097</v>
          </cell>
          <cell r="L56">
            <v>14.343076705932617</v>
          </cell>
          <cell r="M56">
            <v>38.845832824707031</v>
          </cell>
          <cell r="N56">
            <v>24.502756118774414</v>
          </cell>
          <cell r="O56">
            <v>1.7083333730697632</v>
          </cell>
        </row>
        <row r="57">
          <cell r="A57">
            <v>103022103</v>
          </cell>
          <cell r="B57" t="str">
            <v>Cornell SD</v>
          </cell>
          <cell r="C57" t="str">
            <v>School District</v>
          </cell>
          <cell r="D57">
            <v>14565055</v>
          </cell>
          <cell r="E57">
            <v>8281905</v>
          </cell>
          <cell r="F57">
            <v>-6283150</v>
          </cell>
          <cell r="G57">
            <v>-0.43138524889945984</v>
          </cell>
          <cell r="H57">
            <v>92.5</v>
          </cell>
          <cell r="I57">
            <v>31.613199234008789</v>
          </cell>
          <cell r="J57">
            <v>-60.886802673339844</v>
          </cell>
          <cell r="K57">
            <v>-0.65823572874069214</v>
          </cell>
          <cell r="L57">
            <v>11.479800224304199</v>
          </cell>
          <cell r="M57">
            <v>35.077167510986328</v>
          </cell>
          <cell r="N57">
            <v>23.597366333007813</v>
          </cell>
          <cell r="O57">
            <v>2.0555555820465088</v>
          </cell>
        </row>
        <row r="58">
          <cell r="A58">
            <v>103022253</v>
          </cell>
          <cell r="B58" t="str">
            <v>Deer Lakes SD</v>
          </cell>
          <cell r="C58" t="str">
            <v>School District</v>
          </cell>
          <cell r="D58">
            <v>36871836</v>
          </cell>
          <cell r="E58">
            <v>21657640</v>
          </cell>
          <cell r="F58">
            <v>-15214196</v>
          </cell>
          <cell r="G58">
            <v>-0.41262376308441162</v>
          </cell>
          <cell r="H58">
            <v>250</v>
          </cell>
          <cell r="I58">
            <v>96.804641723632813</v>
          </cell>
          <cell r="J58">
            <v>-153.19535827636719</v>
          </cell>
          <cell r="K58">
            <v>-0.61278140544891357</v>
          </cell>
          <cell r="L58">
            <v>14.894669532775879</v>
          </cell>
          <cell r="M58">
            <v>36.377365112304688</v>
          </cell>
          <cell r="N58">
            <v>21.482696533203125</v>
          </cell>
          <cell r="O58">
            <v>1.4423075914382935</v>
          </cell>
        </row>
        <row r="59">
          <cell r="A59">
            <v>103022481</v>
          </cell>
          <cell r="B59" t="str">
            <v>Penn Hills CS of Entrepreneurship</v>
          </cell>
          <cell r="C59" t="str">
            <v>Charter School</v>
          </cell>
          <cell r="D59">
            <v>7467286</v>
          </cell>
          <cell r="E59">
            <v>4066537</v>
          </cell>
          <cell r="F59">
            <v>-3400749</v>
          </cell>
          <cell r="G59">
            <v>-0.45541968941688538</v>
          </cell>
          <cell r="H59">
            <v>57</v>
          </cell>
          <cell r="I59">
            <v>19.406625747680664</v>
          </cell>
          <cell r="J59">
            <v>-37.593376159667969</v>
          </cell>
          <cell r="K59">
            <v>-0.65953290462493896</v>
          </cell>
          <cell r="L59">
            <v>13.86620044708252</v>
          </cell>
          <cell r="M59">
            <v>51.998249053955078</v>
          </cell>
          <cell r="N59">
            <v>38.132049560546875</v>
          </cell>
          <cell r="O59">
            <v>2.7499997615814209</v>
          </cell>
          <cell r="P59">
            <v>0</v>
          </cell>
        </row>
        <row r="60">
          <cell r="A60">
            <v>103022503</v>
          </cell>
          <cell r="B60" t="str">
            <v>Duquesne City SD</v>
          </cell>
          <cell r="C60" t="str">
            <v>School District</v>
          </cell>
          <cell r="D60">
            <v>19863860</v>
          </cell>
          <cell r="E60">
            <v>10268057</v>
          </cell>
          <cell r="F60">
            <v>-9595803</v>
          </cell>
          <cell r="G60">
            <v>-0.4830784797668457</v>
          </cell>
          <cell r="H60">
            <v>71</v>
          </cell>
          <cell r="I60">
            <v>22.814159393310547</v>
          </cell>
          <cell r="J60">
            <v>-48.185840606689453</v>
          </cell>
          <cell r="K60">
            <v>-0.67867380380630493</v>
          </cell>
          <cell r="L60">
            <v>33.592464447021484</v>
          </cell>
          <cell r="M60">
            <v>104.5098876953125</v>
          </cell>
          <cell r="N60">
            <v>70.91741943359375</v>
          </cell>
          <cell r="O60">
            <v>2.1111111640930176</v>
          </cell>
        </row>
        <row r="61">
          <cell r="A61">
            <v>103022803</v>
          </cell>
          <cell r="B61" t="str">
            <v>East Allegheny SD</v>
          </cell>
          <cell r="C61" t="str">
            <v>School District</v>
          </cell>
          <cell r="D61">
            <v>35220348</v>
          </cell>
          <cell r="E61">
            <v>21352732</v>
          </cell>
          <cell r="F61">
            <v>-13867616</v>
          </cell>
          <cell r="G61">
            <v>-0.39373874664306641</v>
          </cell>
          <cell r="H61">
            <v>180</v>
          </cell>
          <cell r="I61">
            <v>64.634933471679688</v>
          </cell>
          <cell r="J61">
            <v>-115.36506652832031</v>
          </cell>
          <cell r="K61">
            <v>-0.64091706275939941</v>
          </cell>
          <cell r="L61">
            <v>15.965446472167969</v>
          </cell>
          <cell r="M61">
            <v>47.056053161621094</v>
          </cell>
          <cell r="N61">
            <v>31.090606689453125</v>
          </cell>
          <cell r="O61">
            <v>1.9473685026168823</v>
          </cell>
        </row>
        <row r="62">
          <cell r="A62">
            <v>103023090</v>
          </cell>
          <cell r="B62" t="str">
            <v>Urban Academy of Greater Pittsburgh CS</v>
          </cell>
          <cell r="C62" t="str">
            <v>Charter School</v>
          </cell>
          <cell r="D62">
            <v>6451014</v>
          </cell>
          <cell r="E62">
            <v>3235105</v>
          </cell>
          <cell r="F62">
            <v>-3215909</v>
          </cell>
          <cell r="G62">
            <v>-0.49851217865943909</v>
          </cell>
          <cell r="H62">
            <v>53</v>
          </cell>
          <cell r="I62">
            <v>13.720129013061523</v>
          </cell>
          <cell r="J62">
            <v>-39.279869079589844</v>
          </cell>
          <cell r="K62">
            <v>-0.74112957715988159</v>
          </cell>
          <cell r="L62">
            <v>15.827199935913086</v>
          </cell>
          <cell r="M62">
            <v>79.136001586914063</v>
          </cell>
          <cell r="N62">
            <v>63.308799743652344</v>
          </cell>
          <cell r="O62">
            <v>4</v>
          </cell>
          <cell r="P62">
            <v>0</v>
          </cell>
        </row>
        <row r="63">
          <cell r="A63">
            <v>103023153</v>
          </cell>
          <cell r="B63" t="str">
            <v>Elizabeth Forward SD</v>
          </cell>
          <cell r="C63" t="str">
            <v>School District</v>
          </cell>
          <cell r="D63">
            <v>44156420</v>
          </cell>
          <cell r="E63">
            <v>26697180</v>
          </cell>
          <cell r="F63">
            <v>-17459240</v>
          </cell>
          <cell r="G63">
            <v>-0.39539527893066406</v>
          </cell>
          <cell r="H63">
            <v>316.5</v>
          </cell>
          <cell r="I63">
            <v>137.7696533203125</v>
          </cell>
          <cell r="J63">
            <v>-178.7303466796875</v>
          </cell>
          <cell r="K63">
            <v>-0.56470882892608643</v>
          </cell>
          <cell r="L63">
            <v>13.518855094909668</v>
          </cell>
          <cell r="M63">
            <v>32.940311431884766</v>
          </cell>
          <cell r="N63">
            <v>19.421455383300781</v>
          </cell>
          <cell r="O63">
            <v>1.4366198778152466</v>
          </cell>
        </row>
        <row r="64">
          <cell r="A64">
            <v>103023410</v>
          </cell>
          <cell r="B64" t="str">
            <v>Spectrum CS</v>
          </cell>
          <cell r="C64" t="str">
            <v>Charter School</v>
          </cell>
          <cell r="D64">
            <v>1182069</v>
          </cell>
          <cell r="E64">
            <v>444013</v>
          </cell>
          <cell r="F64">
            <v>-738056</v>
          </cell>
          <cell r="G64">
            <v>-0.62437641620635986</v>
          </cell>
          <cell r="H64">
            <v>18</v>
          </cell>
          <cell r="I64">
            <v>0</v>
          </cell>
          <cell r="J64">
            <v>-18</v>
          </cell>
          <cell r="K64">
            <v>-1</v>
          </cell>
          <cell r="L64">
            <v>3.8242499828338623</v>
          </cell>
          <cell r="P64">
            <v>0</v>
          </cell>
        </row>
        <row r="65">
          <cell r="A65">
            <v>103023807</v>
          </cell>
          <cell r="B65" t="str">
            <v>Forbes Road CTC</v>
          </cell>
          <cell r="C65" t="str">
            <v>Vo-Tech</v>
          </cell>
          <cell r="D65">
            <v>6413570</v>
          </cell>
          <cell r="E65">
            <v>7441481.5</v>
          </cell>
          <cell r="F65">
            <v>1027911.5</v>
          </cell>
          <cell r="G65">
            <v>0.16027134656906128</v>
          </cell>
          <cell r="H65">
            <v>58</v>
          </cell>
          <cell r="I65">
            <v>58</v>
          </cell>
          <cell r="J65">
            <v>0</v>
          </cell>
          <cell r="K65">
            <v>0</v>
          </cell>
          <cell r="L65">
            <v>23.866666793823242</v>
          </cell>
          <cell r="M65">
            <v>23.866666793823242</v>
          </cell>
          <cell r="N65">
            <v>0</v>
          </cell>
          <cell r="O65">
            <v>0</v>
          </cell>
          <cell r="P65">
            <v>1</v>
          </cell>
        </row>
        <row r="66">
          <cell r="A66">
            <v>103023912</v>
          </cell>
          <cell r="B66" t="str">
            <v>Fox Chapel Area SD</v>
          </cell>
          <cell r="C66" t="str">
            <v>School District</v>
          </cell>
          <cell r="D66">
            <v>99555216</v>
          </cell>
          <cell r="E66">
            <v>52080560</v>
          </cell>
          <cell r="F66">
            <v>-47474656</v>
          </cell>
          <cell r="G66">
            <v>-0.47686758637428284</v>
          </cell>
          <cell r="H66">
            <v>565.5</v>
          </cell>
          <cell r="I66">
            <v>203.29827880859375</v>
          </cell>
          <cell r="J66">
            <v>-362.20172119140625</v>
          </cell>
          <cell r="K66">
            <v>-0.64049816131591797</v>
          </cell>
          <cell r="L66">
            <v>12.779697418212891</v>
          </cell>
          <cell r="M66">
            <v>35.090015411376953</v>
          </cell>
          <cell r="N66">
            <v>22.310317993164063</v>
          </cell>
          <cell r="O66">
            <v>1.7457625865936279</v>
          </cell>
        </row>
        <row r="67">
          <cell r="A67">
            <v>103024102</v>
          </cell>
          <cell r="B67" t="str">
            <v>Gateway SD</v>
          </cell>
          <cell r="C67" t="str">
            <v>School District</v>
          </cell>
          <cell r="D67">
            <v>99234952</v>
          </cell>
          <cell r="E67">
            <v>67298072</v>
          </cell>
          <cell r="F67">
            <v>-31936880</v>
          </cell>
          <cell r="G67">
            <v>-0.32183095812797546</v>
          </cell>
          <cell r="H67">
            <v>455.5</v>
          </cell>
          <cell r="I67">
            <v>196.83383178710938</v>
          </cell>
          <cell r="J67">
            <v>-258.66616821289063</v>
          </cell>
          <cell r="K67">
            <v>-0.56787306070327759</v>
          </cell>
          <cell r="L67">
            <v>14.840479850769043</v>
          </cell>
          <cell r="M67">
            <v>34.119232177734375</v>
          </cell>
          <cell r="N67">
            <v>19.278751373291016</v>
          </cell>
          <cell r="O67">
            <v>1.2990653514862061</v>
          </cell>
        </row>
        <row r="68">
          <cell r="A68">
            <v>103024162</v>
          </cell>
          <cell r="B68" t="str">
            <v>Propel CS-Pitcairn</v>
          </cell>
          <cell r="C68" t="str">
            <v>Charter School</v>
          </cell>
          <cell r="D68">
            <v>5027068</v>
          </cell>
          <cell r="E68">
            <v>2665689</v>
          </cell>
          <cell r="F68">
            <v>-2361379</v>
          </cell>
          <cell r="G68">
            <v>-0.4697328507900238</v>
          </cell>
          <cell r="H68">
            <v>52.5</v>
          </cell>
          <cell r="I68">
            <v>9.7086429595947266</v>
          </cell>
          <cell r="J68">
            <v>-42.791358947753906</v>
          </cell>
          <cell r="K68">
            <v>-0.81507349014282227</v>
          </cell>
          <cell r="L68">
            <v>11.65782642364502</v>
          </cell>
          <cell r="M68">
            <v>134.06500244140625</v>
          </cell>
          <cell r="N68">
            <v>122.40717315673828</v>
          </cell>
          <cell r="O68">
            <v>10.5</v>
          </cell>
          <cell r="P68">
            <v>0</v>
          </cell>
        </row>
        <row r="69">
          <cell r="A69">
            <v>103024603</v>
          </cell>
          <cell r="B69" t="str">
            <v>Hampton Township SD</v>
          </cell>
          <cell r="C69" t="str">
            <v>School District</v>
          </cell>
          <cell r="D69">
            <v>53374652</v>
          </cell>
          <cell r="E69">
            <v>32108274</v>
          </cell>
          <cell r="F69">
            <v>-21266378</v>
          </cell>
          <cell r="G69">
            <v>-0.39843592047691345</v>
          </cell>
          <cell r="H69">
            <v>357.5</v>
          </cell>
          <cell r="I69">
            <v>157.83758544921875</v>
          </cell>
          <cell r="J69">
            <v>-199.66241455078125</v>
          </cell>
          <cell r="K69">
            <v>-0.55849623680114746</v>
          </cell>
          <cell r="L69">
            <v>14.911317825317383</v>
          </cell>
          <cell r="M69">
            <v>32.393550872802734</v>
          </cell>
          <cell r="N69">
            <v>17.482233047485352</v>
          </cell>
          <cell r="O69">
            <v>1.17241370677948</v>
          </cell>
        </row>
        <row r="70">
          <cell r="A70">
            <v>103024753</v>
          </cell>
          <cell r="B70" t="str">
            <v>Highlands SD</v>
          </cell>
          <cell r="C70" t="str">
            <v>School District</v>
          </cell>
          <cell r="D70">
            <v>44294536</v>
          </cell>
          <cell r="E70">
            <v>28399984</v>
          </cell>
          <cell r="F70">
            <v>-15894552</v>
          </cell>
          <cell r="G70">
            <v>-0.35883775353431702</v>
          </cell>
          <cell r="H70">
            <v>315.5</v>
          </cell>
          <cell r="I70">
            <v>152.24746704101563</v>
          </cell>
          <cell r="J70">
            <v>-163.25253295898438</v>
          </cell>
          <cell r="K70">
            <v>-0.51744067668914795</v>
          </cell>
          <cell r="L70">
            <v>14.257164001464844</v>
          </cell>
          <cell r="M70">
            <v>28.348546981811523</v>
          </cell>
          <cell r="N70">
            <v>14.09138298034668</v>
          </cell>
          <cell r="O70">
            <v>0.9883720874786377</v>
          </cell>
        </row>
        <row r="71">
          <cell r="A71">
            <v>103024952</v>
          </cell>
          <cell r="B71" t="str">
            <v>Propel CS-Hazelwood</v>
          </cell>
          <cell r="C71" t="str">
            <v>Charter School</v>
          </cell>
          <cell r="D71">
            <v>6078392</v>
          </cell>
          <cell r="E71">
            <v>3068016</v>
          </cell>
          <cell r="F71">
            <v>-3010376</v>
          </cell>
          <cell r="G71">
            <v>-0.495258629322052</v>
          </cell>
          <cell r="H71">
            <v>53</v>
          </cell>
          <cell r="I71">
            <v>9.6430339813232422</v>
          </cell>
          <cell r="J71">
            <v>-43.356964111328125</v>
          </cell>
          <cell r="K71">
            <v>-0.81805592775344849</v>
          </cell>
          <cell r="L71">
            <v>11.662130355834961</v>
          </cell>
          <cell r="M71">
            <v>53.645801544189453</v>
          </cell>
          <cell r="N71">
            <v>41.983673095703125</v>
          </cell>
          <cell r="O71">
            <v>3.6000001430511475</v>
          </cell>
          <cell r="P71">
            <v>0</v>
          </cell>
        </row>
        <row r="72">
          <cell r="A72">
            <v>103025002</v>
          </cell>
          <cell r="B72" t="str">
            <v>Keystone Oaks SD</v>
          </cell>
          <cell r="C72" t="str">
            <v>School District</v>
          </cell>
          <cell r="D72">
            <v>43898216</v>
          </cell>
          <cell r="E72">
            <v>24329988</v>
          </cell>
          <cell r="F72">
            <v>-19568228</v>
          </cell>
          <cell r="G72">
            <v>-0.44576361775398254</v>
          </cell>
          <cell r="H72">
            <v>285</v>
          </cell>
          <cell r="I72">
            <v>86.973854064941406</v>
          </cell>
          <cell r="J72">
            <v>-198.02615356445313</v>
          </cell>
          <cell r="K72">
            <v>-0.69482862949371338</v>
          </cell>
          <cell r="L72">
            <v>13.077480316162109</v>
          </cell>
          <cell r="M72">
            <v>44.172821044921875</v>
          </cell>
          <cell r="N72">
            <v>31.095340728759766</v>
          </cell>
          <cell r="O72">
            <v>2.3777775764465332</v>
          </cell>
        </row>
        <row r="73">
          <cell r="A73">
            <v>103025206</v>
          </cell>
          <cell r="B73" t="str">
            <v>Young Scholars of Western Pennsylvania CS</v>
          </cell>
          <cell r="C73" t="str">
            <v>Charter School</v>
          </cell>
          <cell r="D73">
            <v>6760868</v>
          </cell>
          <cell r="E73">
            <v>3202744</v>
          </cell>
          <cell r="F73">
            <v>-3558124</v>
          </cell>
          <cell r="G73">
            <v>-0.52628213167190552</v>
          </cell>
          <cell r="H73">
            <v>62</v>
          </cell>
          <cell r="I73">
            <v>14.020841598510742</v>
          </cell>
          <cell r="J73">
            <v>-47.979156494140625</v>
          </cell>
          <cell r="K73">
            <v>-0.77385735511779785</v>
          </cell>
          <cell r="L73">
            <v>10.903666496276855</v>
          </cell>
          <cell r="M73">
            <v>81.777496337890625</v>
          </cell>
          <cell r="N73">
            <v>70.873832702636719</v>
          </cell>
          <cell r="O73">
            <v>6.5</v>
          </cell>
          <cell r="P73">
            <v>0</v>
          </cell>
        </row>
        <row r="74">
          <cell r="A74">
            <v>103026002</v>
          </cell>
          <cell r="B74" t="str">
            <v>McKeesport Area SD</v>
          </cell>
          <cell r="C74" t="str">
            <v>School District</v>
          </cell>
          <cell r="D74">
            <v>69225512</v>
          </cell>
          <cell r="E74">
            <v>46179712</v>
          </cell>
          <cell r="F74">
            <v>-23045800</v>
          </cell>
          <cell r="G74">
            <v>-0.33290904760360718</v>
          </cell>
          <cell r="H74">
            <v>519.5</v>
          </cell>
          <cell r="I74">
            <v>238.07376098632813</v>
          </cell>
          <cell r="J74">
            <v>-281.42623901367188</v>
          </cell>
          <cell r="K74">
            <v>-0.54172521829605103</v>
          </cell>
          <cell r="L74">
            <v>16.931344985961914</v>
          </cell>
          <cell r="M74">
            <v>46.102218627929688</v>
          </cell>
          <cell r="N74">
            <v>29.170873641967773</v>
          </cell>
          <cell r="O74">
            <v>1.7228916883468628</v>
          </cell>
        </row>
        <row r="75">
          <cell r="A75">
            <v>103026303</v>
          </cell>
          <cell r="B75" t="str">
            <v>Montour SD</v>
          </cell>
          <cell r="C75" t="str">
            <v>School District</v>
          </cell>
          <cell r="D75">
            <v>99246472</v>
          </cell>
          <cell r="E75">
            <v>64126500</v>
          </cell>
          <cell r="F75">
            <v>-35119972</v>
          </cell>
          <cell r="G75">
            <v>-0.35386618971824646</v>
          </cell>
          <cell r="H75">
            <v>377.5</v>
          </cell>
          <cell r="I75">
            <v>126.59341430664063</v>
          </cell>
          <cell r="J75">
            <v>-250.90658569335938</v>
          </cell>
          <cell r="K75">
            <v>-0.66465318202972412</v>
          </cell>
          <cell r="L75">
            <v>16.191244125366211</v>
          </cell>
          <cell r="M75">
            <v>49.357177734375</v>
          </cell>
          <cell r="N75">
            <v>33.165931701660156</v>
          </cell>
          <cell r="O75">
            <v>2.0483870506286621</v>
          </cell>
        </row>
        <row r="76">
          <cell r="A76">
            <v>103026343</v>
          </cell>
          <cell r="B76" t="str">
            <v>Moon Area SD</v>
          </cell>
          <cell r="C76" t="str">
            <v>School District</v>
          </cell>
          <cell r="D76">
            <v>104398984</v>
          </cell>
          <cell r="E76">
            <v>70089824</v>
          </cell>
          <cell r="F76">
            <v>-34309160</v>
          </cell>
          <cell r="G76">
            <v>-0.32863500714302063</v>
          </cell>
          <cell r="H76">
            <v>487</v>
          </cell>
          <cell r="I76">
            <v>183.23556518554688</v>
          </cell>
          <cell r="J76">
            <v>-303.76443481445313</v>
          </cell>
          <cell r="K76">
            <v>-0.62374627590179443</v>
          </cell>
          <cell r="L76">
            <v>14.02117919921875</v>
          </cell>
          <cell r="M76">
            <v>40.258831024169922</v>
          </cell>
          <cell r="N76">
            <v>26.237651824951172</v>
          </cell>
          <cell r="O76">
            <v>1.8712871074676514</v>
          </cell>
        </row>
        <row r="77">
          <cell r="A77">
            <v>103026402</v>
          </cell>
          <cell r="B77" t="str">
            <v>Mt Lebanon SD</v>
          </cell>
          <cell r="C77" t="str">
            <v>School District</v>
          </cell>
          <cell r="D77">
            <v>101818800</v>
          </cell>
          <cell r="E77">
            <v>63019640</v>
          </cell>
          <cell r="F77">
            <v>-38799160</v>
          </cell>
          <cell r="G77">
            <v>-0.38106086850166321</v>
          </cell>
          <cell r="H77">
            <v>684</v>
          </cell>
          <cell r="I77">
            <v>309.20538330078125</v>
          </cell>
          <cell r="J77">
            <v>-374.79461669921875</v>
          </cell>
          <cell r="K77">
            <v>-0.54794532060623169</v>
          </cell>
          <cell r="L77">
            <v>14.532627105712891</v>
          </cell>
          <cell r="M77">
            <v>33.530097961425781</v>
          </cell>
          <cell r="N77">
            <v>18.997470855712891</v>
          </cell>
          <cell r="O77">
            <v>1.3072289228439331</v>
          </cell>
        </row>
        <row r="78">
          <cell r="A78">
            <v>103026852</v>
          </cell>
          <cell r="B78" t="str">
            <v>North Allegheny SD</v>
          </cell>
          <cell r="C78" t="str">
            <v>School District</v>
          </cell>
          <cell r="D78">
            <v>179503920</v>
          </cell>
          <cell r="E78">
            <v>106293064</v>
          </cell>
          <cell r="F78">
            <v>-73210856</v>
          </cell>
          <cell r="G78">
            <v>-0.40785101056098938</v>
          </cell>
          <cell r="H78">
            <v>1131</v>
          </cell>
          <cell r="I78">
            <v>445.26394653320313</v>
          </cell>
          <cell r="J78">
            <v>-685.736083984375</v>
          </cell>
          <cell r="K78">
            <v>-0.60630953311920166</v>
          </cell>
          <cell r="L78">
            <v>14.736616134643555</v>
          </cell>
          <cell r="M78">
            <v>37.123733520507813</v>
          </cell>
          <cell r="N78">
            <v>22.387117385864258</v>
          </cell>
          <cell r="O78">
            <v>1.5191490650177002</v>
          </cell>
        </row>
        <row r="79">
          <cell r="A79">
            <v>103026873</v>
          </cell>
          <cell r="B79" t="str">
            <v>Northgate SD</v>
          </cell>
          <cell r="C79" t="str">
            <v>School District</v>
          </cell>
          <cell r="D79">
            <v>24411312</v>
          </cell>
          <cell r="E79">
            <v>14654364</v>
          </cell>
          <cell r="F79">
            <v>-9756948</v>
          </cell>
          <cell r="G79">
            <v>-0.39968961477279663</v>
          </cell>
          <cell r="H79">
            <v>161</v>
          </cell>
          <cell r="I79">
            <v>68.753997802734375</v>
          </cell>
          <cell r="J79">
            <v>-92.246002197265625</v>
          </cell>
          <cell r="K79">
            <v>-0.57295656204223633</v>
          </cell>
          <cell r="L79">
            <v>13.826866149902344</v>
          </cell>
          <cell r="M79">
            <v>33.347148895263672</v>
          </cell>
          <cell r="N79">
            <v>19.520282745361328</v>
          </cell>
          <cell r="O79">
            <v>1.4117647409439087</v>
          </cell>
        </row>
        <row r="80">
          <cell r="A80">
            <v>103026902</v>
          </cell>
          <cell r="B80" t="str">
            <v>North Hills SD</v>
          </cell>
          <cell r="C80" t="str">
            <v>School District</v>
          </cell>
          <cell r="D80">
            <v>84669064</v>
          </cell>
          <cell r="E80">
            <v>55362448</v>
          </cell>
          <cell r="F80">
            <v>-29306616</v>
          </cell>
          <cell r="G80">
            <v>-0.34613132476806641</v>
          </cell>
          <cell r="H80">
            <v>588</v>
          </cell>
          <cell r="I80">
            <v>269.94686889648438</v>
          </cell>
          <cell r="J80">
            <v>-318.05313110351563</v>
          </cell>
          <cell r="K80">
            <v>-0.54090666770935059</v>
          </cell>
          <cell r="L80">
            <v>14.414896011352539</v>
          </cell>
          <cell r="M80">
            <v>34.991886138916016</v>
          </cell>
          <cell r="N80">
            <v>20.576990127563477</v>
          </cell>
          <cell r="O80">
            <v>1.4274810552597046</v>
          </cell>
        </row>
        <row r="81">
          <cell r="A81">
            <v>103027307</v>
          </cell>
          <cell r="B81" t="str">
            <v>Parkway West CTC</v>
          </cell>
          <cell r="C81" t="str">
            <v>Vo-Tech</v>
          </cell>
          <cell r="D81">
            <v>7948576</v>
          </cell>
          <cell r="E81">
            <v>8500767</v>
          </cell>
          <cell r="F81">
            <v>552191</v>
          </cell>
          <cell r="G81">
            <v>6.9470427930355072E-2</v>
          </cell>
          <cell r="H81">
            <v>50</v>
          </cell>
          <cell r="I81">
            <v>50</v>
          </cell>
          <cell r="J81">
            <v>0</v>
          </cell>
          <cell r="K81">
            <v>0</v>
          </cell>
          <cell r="L81">
            <v>32.666667938232422</v>
          </cell>
          <cell r="M81">
            <v>32.666667938232422</v>
          </cell>
          <cell r="N81">
            <v>0</v>
          </cell>
          <cell r="O81">
            <v>0</v>
          </cell>
          <cell r="P81">
            <v>1</v>
          </cell>
        </row>
        <row r="82">
          <cell r="A82">
            <v>103027352</v>
          </cell>
          <cell r="B82" t="str">
            <v>Penn Hills SD</v>
          </cell>
          <cell r="C82" t="str">
            <v>School District</v>
          </cell>
          <cell r="D82">
            <v>90972984</v>
          </cell>
          <cell r="E82">
            <v>53630836</v>
          </cell>
          <cell r="F82">
            <v>-37342148</v>
          </cell>
          <cell r="G82">
            <v>-0.41047513484954834</v>
          </cell>
          <cell r="H82">
            <v>394</v>
          </cell>
          <cell r="I82">
            <v>164.62820434570313</v>
          </cell>
          <cell r="J82">
            <v>-229.37179565429688</v>
          </cell>
          <cell r="K82">
            <v>-0.58216190338134766</v>
          </cell>
          <cell r="L82">
            <v>22.031816482543945</v>
          </cell>
          <cell r="M82">
            <v>52.3255615234375</v>
          </cell>
          <cell r="N82">
            <v>30.293745040893555</v>
          </cell>
          <cell r="O82">
            <v>1.3749998807907104</v>
          </cell>
        </row>
        <row r="83">
          <cell r="A83">
            <v>103027503</v>
          </cell>
          <cell r="B83" t="str">
            <v>Plum Borough SD</v>
          </cell>
          <cell r="C83" t="str">
            <v>School District</v>
          </cell>
          <cell r="D83">
            <v>114719024</v>
          </cell>
          <cell r="E83">
            <v>90561136</v>
          </cell>
          <cell r="F83">
            <v>-24157888</v>
          </cell>
          <cell r="G83">
            <v>-0.21058310568332672</v>
          </cell>
          <cell r="H83">
            <v>426.5</v>
          </cell>
          <cell r="I83">
            <v>213.02780151367188</v>
          </cell>
          <cell r="J83">
            <v>-213.47219848632813</v>
          </cell>
          <cell r="K83">
            <v>-0.50052100419998169</v>
          </cell>
          <cell r="L83">
            <v>17.974254608154297</v>
          </cell>
          <cell r="M83">
            <v>37.219413757324219</v>
          </cell>
          <cell r="N83">
            <v>19.245159149169922</v>
          </cell>
          <cell r="O83">
            <v>1.0707069635391235</v>
          </cell>
        </row>
        <row r="84">
          <cell r="A84">
            <v>103027753</v>
          </cell>
          <cell r="B84" t="str">
            <v>Quaker Valley SD</v>
          </cell>
          <cell r="C84" t="str">
            <v>School District</v>
          </cell>
          <cell r="D84">
            <v>52223416</v>
          </cell>
          <cell r="E84">
            <v>26421970</v>
          </cell>
          <cell r="F84">
            <v>-25801446</v>
          </cell>
          <cell r="G84">
            <v>-0.49405893683433533</v>
          </cell>
          <cell r="H84">
            <v>276.5</v>
          </cell>
          <cell r="I84">
            <v>75.608123779296875</v>
          </cell>
          <cell r="J84">
            <v>-200.89187622070313</v>
          </cell>
          <cell r="K84">
            <v>-0.72655290365219116</v>
          </cell>
          <cell r="L84">
            <v>13.122782707214355</v>
          </cell>
          <cell r="M84">
            <v>50.764446258544922</v>
          </cell>
          <cell r="N84">
            <v>37.64166259765625</v>
          </cell>
          <cell r="O84">
            <v>2.8684208393096924</v>
          </cell>
        </row>
        <row r="85">
          <cell r="A85">
            <v>103028192</v>
          </cell>
          <cell r="B85" t="str">
            <v>Propel CS-Northside</v>
          </cell>
          <cell r="C85" t="str">
            <v>Charter School</v>
          </cell>
          <cell r="D85">
            <v>8650056</v>
          </cell>
          <cell r="E85">
            <v>3918709</v>
          </cell>
          <cell r="F85">
            <v>-4731347</v>
          </cell>
          <cell r="G85">
            <v>-0.54697299003601074</v>
          </cell>
          <cell r="H85">
            <v>56</v>
          </cell>
          <cell r="I85">
            <v>0</v>
          </cell>
          <cell r="J85">
            <v>-56</v>
          </cell>
          <cell r="K85">
            <v>-1</v>
          </cell>
          <cell r="L85">
            <v>15.003640174865723</v>
          </cell>
          <cell r="P85">
            <v>0</v>
          </cell>
        </row>
        <row r="86">
          <cell r="A86">
            <v>103028203</v>
          </cell>
          <cell r="B86" t="str">
            <v>Riverview SD</v>
          </cell>
          <cell r="C86" t="str">
            <v>School District</v>
          </cell>
          <cell r="D86">
            <v>24662260</v>
          </cell>
          <cell r="E86">
            <v>13326430</v>
          </cell>
          <cell r="F86">
            <v>-11335830</v>
          </cell>
          <cell r="G86">
            <v>-0.45964279770851135</v>
          </cell>
          <cell r="H86">
            <v>130</v>
          </cell>
          <cell r="I86">
            <v>47.158889770507813</v>
          </cell>
          <cell r="J86">
            <v>-82.841110229492188</v>
          </cell>
          <cell r="K86">
            <v>-0.63723933696746826</v>
          </cell>
          <cell r="L86">
            <v>13.313076019287109</v>
          </cell>
          <cell r="M86">
            <v>35.057765960693359</v>
          </cell>
          <cell r="N86">
            <v>21.74468994140625</v>
          </cell>
          <cell r="O86">
            <v>1.6333333253860474</v>
          </cell>
        </row>
        <row r="87">
          <cell r="A87">
            <v>103028246</v>
          </cell>
          <cell r="B87" t="str">
            <v>Urban Pathways K-5 College CS</v>
          </cell>
          <cell r="C87" t="str">
            <v>Charter School</v>
          </cell>
          <cell r="D87">
            <v>6722564</v>
          </cell>
          <cell r="E87">
            <v>2926809</v>
          </cell>
          <cell r="F87">
            <v>-3795755</v>
          </cell>
          <cell r="G87">
            <v>-0.56462907791137695</v>
          </cell>
          <cell r="H87">
            <v>47</v>
          </cell>
          <cell r="I87">
            <v>8.7925930023193359</v>
          </cell>
          <cell r="J87">
            <v>-38.207405090332031</v>
          </cell>
          <cell r="K87">
            <v>-0.81292349100112915</v>
          </cell>
          <cell r="L87">
            <v>11.31173038482666</v>
          </cell>
          <cell r="M87">
            <v>73.526252746582031</v>
          </cell>
          <cell r="N87">
            <v>62.214523315429688</v>
          </cell>
          <cell r="O87">
            <v>5.5000004768371582</v>
          </cell>
          <cell r="P87">
            <v>0</v>
          </cell>
        </row>
        <row r="88">
          <cell r="A88">
            <v>103028302</v>
          </cell>
          <cell r="B88" t="str">
            <v>Shaler Area SD</v>
          </cell>
          <cell r="C88" t="str">
            <v>School District</v>
          </cell>
          <cell r="D88">
            <v>84468880</v>
          </cell>
          <cell r="E88">
            <v>49091476</v>
          </cell>
          <cell r="F88">
            <v>-35377404</v>
          </cell>
          <cell r="G88">
            <v>-0.41882175207138062</v>
          </cell>
          <cell r="H88">
            <v>552.5</v>
          </cell>
          <cell r="I88">
            <v>226.35641479492188</v>
          </cell>
          <cell r="J88">
            <v>-326.14358520507813</v>
          </cell>
          <cell r="K88">
            <v>-0.5903051495552063</v>
          </cell>
          <cell r="L88">
            <v>13.333769798278809</v>
          </cell>
          <cell r="M88">
            <v>35.519371032714844</v>
          </cell>
          <cell r="N88">
            <v>22.185600280761719</v>
          </cell>
          <cell r="O88">
            <v>1.6638656854629517</v>
          </cell>
        </row>
        <row r="89">
          <cell r="A89">
            <v>103028425</v>
          </cell>
          <cell r="B89" t="str">
            <v>Westinghouse Arts Academy CS</v>
          </cell>
          <cell r="C89" t="str">
            <v>Charter School</v>
          </cell>
          <cell r="D89">
            <v>4352272.5</v>
          </cell>
          <cell r="E89">
            <v>2963866.5</v>
          </cell>
          <cell r="F89">
            <v>-1388406</v>
          </cell>
          <cell r="G89">
            <v>-0.31900712847709656</v>
          </cell>
          <cell r="H89">
            <v>43.5</v>
          </cell>
          <cell r="I89">
            <v>17.511451721191406</v>
          </cell>
          <cell r="J89">
            <v>-25.988548278808594</v>
          </cell>
          <cell r="K89">
            <v>-0.59743791818618774</v>
          </cell>
          <cell r="L89">
            <v>6.140444278717041</v>
          </cell>
          <cell r="M89">
            <v>18.421333312988281</v>
          </cell>
          <cell r="N89">
            <v>12.280889511108398</v>
          </cell>
          <cell r="O89">
            <v>2</v>
          </cell>
          <cell r="P89">
            <v>0</v>
          </cell>
        </row>
        <row r="90">
          <cell r="A90">
            <v>103028653</v>
          </cell>
          <cell r="B90" t="str">
            <v>South Allegheny SD</v>
          </cell>
          <cell r="C90" t="str">
            <v>School District</v>
          </cell>
          <cell r="D90">
            <v>25616044</v>
          </cell>
          <cell r="E90">
            <v>17782384</v>
          </cell>
          <cell r="F90">
            <v>-7833660</v>
          </cell>
          <cell r="G90">
            <v>-0.30581068992614746</v>
          </cell>
          <cell r="H90">
            <v>152.5</v>
          </cell>
          <cell r="I90">
            <v>72.566932678222656</v>
          </cell>
          <cell r="J90">
            <v>-79.933067321777344</v>
          </cell>
          <cell r="K90">
            <v>-0.5241512656211853</v>
          </cell>
          <cell r="L90">
            <v>15.747097969055176</v>
          </cell>
          <cell r="M90">
            <v>34.174552917480469</v>
          </cell>
          <cell r="N90">
            <v>18.427455902099609</v>
          </cell>
          <cell r="O90">
            <v>1.1702127456665039</v>
          </cell>
        </row>
        <row r="91">
          <cell r="A91">
            <v>103028703</v>
          </cell>
          <cell r="B91" t="str">
            <v>South Fayette Township SD</v>
          </cell>
          <cell r="C91" t="str">
            <v>School District</v>
          </cell>
          <cell r="D91">
            <v>60310908</v>
          </cell>
          <cell r="E91">
            <v>40949212</v>
          </cell>
          <cell r="F91">
            <v>-19361696</v>
          </cell>
          <cell r="G91">
            <v>-0.32103142142295837</v>
          </cell>
          <cell r="H91">
            <v>406</v>
          </cell>
          <cell r="I91">
            <v>199.56765747070313</v>
          </cell>
          <cell r="J91">
            <v>-206.43234252929688</v>
          </cell>
          <cell r="K91">
            <v>-0.50845402479171753</v>
          </cell>
          <cell r="L91">
            <v>17.023073196411133</v>
          </cell>
          <cell r="M91">
            <v>37.707019805908203</v>
          </cell>
          <cell r="N91">
            <v>20.68394660949707</v>
          </cell>
          <cell r="O91">
            <v>1.2150535583496094</v>
          </cell>
        </row>
        <row r="92">
          <cell r="A92">
            <v>103028753</v>
          </cell>
          <cell r="B92" t="str">
            <v>South Park SD</v>
          </cell>
          <cell r="C92" t="str">
            <v>School District</v>
          </cell>
          <cell r="D92">
            <v>37143104</v>
          </cell>
          <cell r="E92">
            <v>21288518</v>
          </cell>
          <cell r="F92">
            <v>-15854586</v>
          </cell>
          <cell r="G92">
            <v>-0.42685139179229736</v>
          </cell>
          <cell r="H92">
            <v>210</v>
          </cell>
          <cell r="I92">
            <v>64.280059814453125</v>
          </cell>
          <cell r="J92">
            <v>-145.71994018554688</v>
          </cell>
          <cell r="K92">
            <v>-0.69390445947647095</v>
          </cell>
          <cell r="L92">
            <v>14.914358139038086</v>
          </cell>
          <cell r="M92">
            <v>52.413314819335938</v>
          </cell>
          <cell r="N92">
            <v>37.498954772949219</v>
          </cell>
          <cell r="O92">
            <v>2.5142855644226074</v>
          </cell>
        </row>
        <row r="93">
          <cell r="A93">
            <v>103028807</v>
          </cell>
          <cell r="B93" t="str">
            <v>Steel Center for Career and Technical Education</v>
          </cell>
          <cell r="C93" t="str">
            <v>Vo-Tech</v>
          </cell>
          <cell r="D93">
            <v>5820362</v>
          </cell>
          <cell r="E93">
            <v>7154158</v>
          </cell>
          <cell r="F93">
            <v>1333796</v>
          </cell>
          <cell r="G93">
            <v>0.22916032373905182</v>
          </cell>
          <cell r="H93">
            <v>40.5</v>
          </cell>
          <cell r="I93">
            <v>40.5</v>
          </cell>
          <cell r="J93">
            <v>0</v>
          </cell>
          <cell r="K93">
            <v>0</v>
          </cell>
          <cell r="L93">
            <v>37.75</v>
          </cell>
          <cell r="M93">
            <v>37.75</v>
          </cell>
          <cell r="N93">
            <v>0</v>
          </cell>
          <cell r="O93">
            <v>0</v>
          </cell>
          <cell r="P93">
            <v>1</v>
          </cell>
        </row>
        <row r="94">
          <cell r="A94">
            <v>103028833</v>
          </cell>
          <cell r="B94" t="str">
            <v>Steel Valley SD</v>
          </cell>
          <cell r="C94" t="str">
            <v>School District</v>
          </cell>
          <cell r="D94">
            <v>45933508</v>
          </cell>
          <cell r="E94">
            <v>30046436</v>
          </cell>
          <cell r="F94">
            <v>-15887072</v>
          </cell>
          <cell r="G94">
            <v>-0.34587109088897705</v>
          </cell>
          <cell r="H94">
            <v>172</v>
          </cell>
          <cell r="I94">
            <v>80.354888916015625</v>
          </cell>
          <cell r="J94">
            <v>-91.645111083984375</v>
          </cell>
          <cell r="K94">
            <v>-0.53282040357589722</v>
          </cell>
          <cell r="L94">
            <v>14.64326286315918</v>
          </cell>
          <cell r="M94">
            <v>32.731998443603516</v>
          </cell>
          <cell r="N94">
            <v>18.088735580444336</v>
          </cell>
          <cell r="O94">
            <v>1.2352941036224365</v>
          </cell>
        </row>
        <row r="95">
          <cell r="A95">
            <v>103028853</v>
          </cell>
          <cell r="B95" t="str">
            <v>Sto-Rox SD</v>
          </cell>
          <cell r="C95" t="str">
            <v>School District</v>
          </cell>
          <cell r="D95">
            <v>29226530</v>
          </cell>
          <cell r="E95">
            <v>20382032</v>
          </cell>
          <cell r="F95">
            <v>-8844498</v>
          </cell>
          <cell r="G95">
            <v>-0.30261883139610291</v>
          </cell>
          <cell r="H95">
            <v>167.5</v>
          </cell>
          <cell r="I95">
            <v>85.669158935546875</v>
          </cell>
          <cell r="J95">
            <v>-81.830841064453125</v>
          </cell>
          <cell r="K95">
            <v>-0.4885423481464386</v>
          </cell>
          <cell r="L95">
            <v>20.3956298828125</v>
          </cell>
          <cell r="M95">
            <v>43.219310760498047</v>
          </cell>
          <cell r="N95">
            <v>22.823680877685547</v>
          </cell>
          <cell r="O95">
            <v>1.1190476417541504</v>
          </cell>
        </row>
        <row r="96">
          <cell r="A96">
            <v>103029203</v>
          </cell>
          <cell r="B96" t="str">
            <v>Upper St. Clair SD</v>
          </cell>
          <cell r="C96" t="str">
            <v>School District</v>
          </cell>
          <cell r="D96">
            <v>96945248</v>
          </cell>
          <cell r="E96">
            <v>58245536</v>
          </cell>
          <cell r="F96">
            <v>-38699712</v>
          </cell>
          <cell r="G96">
            <v>-0.39919143915176392</v>
          </cell>
          <cell r="H96">
            <v>510.5</v>
          </cell>
          <cell r="I96">
            <v>180.4049072265625</v>
          </cell>
          <cell r="J96">
            <v>-330.0950927734375</v>
          </cell>
          <cell r="K96">
            <v>-0.64661133289337158</v>
          </cell>
          <cell r="L96">
            <v>16.305015563964844</v>
          </cell>
          <cell r="M96">
            <v>49.303260803222656</v>
          </cell>
          <cell r="N96">
            <v>32.998245239257813</v>
          </cell>
          <cell r="O96">
            <v>2.0238094329833984</v>
          </cell>
        </row>
        <row r="97">
          <cell r="A97">
            <v>103029403</v>
          </cell>
          <cell r="B97" t="str">
            <v>West Allegheny SD</v>
          </cell>
          <cell r="C97" t="str">
            <v>School District</v>
          </cell>
          <cell r="D97">
            <v>66758280</v>
          </cell>
          <cell r="E97">
            <v>40908764</v>
          </cell>
          <cell r="F97">
            <v>-25849516</v>
          </cell>
          <cell r="G97">
            <v>-0.38721063733100891</v>
          </cell>
          <cell r="H97">
            <v>377</v>
          </cell>
          <cell r="I97">
            <v>148.17282104492188</v>
          </cell>
          <cell r="J97">
            <v>-228.82717895507813</v>
          </cell>
          <cell r="K97">
            <v>-0.60696864128112793</v>
          </cell>
          <cell r="L97">
            <v>16.001680374145508</v>
          </cell>
          <cell r="M97">
            <v>43.143772125244141</v>
          </cell>
          <cell r="N97">
            <v>27.142091751098633</v>
          </cell>
          <cell r="O97">
            <v>1.6962026357650757</v>
          </cell>
        </row>
        <row r="98">
          <cell r="A98">
            <v>103029553</v>
          </cell>
          <cell r="B98" t="str">
            <v>West Jefferson Hills SD</v>
          </cell>
          <cell r="C98" t="str">
            <v>School District</v>
          </cell>
          <cell r="D98">
            <v>54738728</v>
          </cell>
          <cell r="E98">
            <v>37581900</v>
          </cell>
          <cell r="F98">
            <v>-17156828</v>
          </cell>
          <cell r="G98">
            <v>-0.3134312629699707</v>
          </cell>
          <cell r="H98">
            <v>350.5</v>
          </cell>
          <cell r="I98">
            <v>159.82241821289063</v>
          </cell>
          <cell r="J98">
            <v>-190.67758178710938</v>
          </cell>
          <cell r="K98">
            <v>-0.54401594400405884</v>
          </cell>
          <cell r="L98">
            <v>16.021371841430664</v>
          </cell>
          <cell r="M98">
            <v>36.230148315429688</v>
          </cell>
          <cell r="N98">
            <v>20.208776473999023</v>
          </cell>
          <cell r="O98">
            <v>1.2613636255264282</v>
          </cell>
        </row>
        <row r="99">
          <cell r="A99">
            <v>103029603</v>
          </cell>
          <cell r="B99" t="str">
            <v>West Mifflin Area SD</v>
          </cell>
          <cell r="C99" t="str">
            <v>School District</v>
          </cell>
          <cell r="D99">
            <v>55738460</v>
          </cell>
          <cell r="E99">
            <v>36114072</v>
          </cell>
          <cell r="F99">
            <v>-19624388</v>
          </cell>
          <cell r="G99">
            <v>-0.352079838514328</v>
          </cell>
          <cell r="H99">
            <v>335</v>
          </cell>
          <cell r="I99">
            <v>133.25434875488281</v>
          </cell>
          <cell r="J99">
            <v>-201.74565124511719</v>
          </cell>
          <cell r="K99">
            <v>-0.60222584009170532</v>
          </cell>
          <cell r="L99">
            <v>14.460142135620117</v>
          </cell>
          <cell r="M99">
            <v>36.883842468261719</v>
          </cell>
          <cell r="N99">
            <v>22.423700332641602</v>
          </cell>
          <cell r="O99">
            <v>1.5507247447967529</v>
          </cell>
        </row>
        <row r="100">
          <cell r="A100">
            <v>103029803</v>
          </cell>
          <cell r="B100" t="str">
            <v>Wilkinsburg Borough SD</v>
          </cell>
          <cell r="C100" t="str">
            <v>School District</v>
          </cell>
          <cell r="D100">
            <v>31761258</v>
          </cell>
          <cell r="E100">
            <v>16391872</v>
          </cell>
          <cell r="F100">
            <v>-15369386</v>
          </cell>
          <cell r="G100">
            <v>-0.48390355706214905</v>
          </cell>
          <cell r="H100">
            <v>110.5</v>
          </cell>
          <cell r="I100">
            <v>36.554416656494141</v>
          </cell>
          <cell r="J100">
            <v>-73.945587158203125</v>
          </cell>
          <cell r="K100">
            <v>-0.66919082403182983</v>
          </cell>
          <cell r="L100">
            <v>19.718534469604492</v>
          </cell>
          <cell r="M100">
            <v>67.275001525878906</v>
          </cell>
          <cell r="N100">
            <v>47.556465148925781</v>
          </cell>
          <cell r="O100">
            <v>2.4117648601531982</v>
          </cell>
        </row>
        <row r="101">
          <cell r="A101">
            <v>103029902</v>
          </cell>
          <cell r="B101" t="str">
            <v>Woodland Hills SD</v>
          </cell>
          <cell r="C101" t="str">
            <v>School District</v>
          </cell>
          <cell r="D101">
            <v>100539760</v>
          </cell>
          <cell r="E101">
            <v>61337848</v>
          </cell>
          <cell r="F101">
            <v>-39201912</v>
          </cell>
          <cell r="G101">
            <v>-0.38991451263427734</v>
          </cell>
          <cell r="H101">
            <v>452</v>
          </cell>
          <cell r="I101">
            <v>182.00827026367188</v>
          </cell>
          <cell r="J101">
            <v>-269.99172973632813</v>
          </cell>
          <cell r="K101">
            <v>-0.59732681512832642</v>
          </cell>
          <cell r="L101">
            <v>17.109462738037109</v>
          </cell>
          <cell r="M101">
            <v>47.906494140625</v>
          </cell>
          <cell r="N101">
            <v>30.797031402587891</v>
          </cell>
          <cell r="O101">
            <v>1.7999999523162842</v>
          </cell>
        </row>
        <row r="102">
          <cell r="A102">
            <v>103519376</v>
          </cell>
          <cell r="B102" t="str">
            <v>Daroff CS</v>
          </cell>
          <cell r="C102" t="str">
            <v>Charter School</v>
          </cell>
          <cell r="D102">
            <v>11989714</v>
          </cell>
          <cell r="E102">
            <v>7772551</v>
          </cell>
          <cell r="F102">
            <v>-4217163</v>
          </cell>
          <cell r="G102">
            <v>-0.35173174738883972</v>
          </cell>
          <cell r="H102">
            <v>107</v>
          </cell>
          <cell r="I102">
            <v>47.545303344726563</v>
          </cell>
          <cell r="J102">
            <v>-59.454696655273438</v>
          </cell>
          <cell r="K102">
            <v>-0.55565136671066284</v>
          </cell>
          <cell r="L102">
            <v>20.938749313354492</v>
          </cell>
          <cell r="M102">
            <v>47.860000610351563</v>
          </cell>
          <cell r="N102">
            <v>26.92125129699707</v>
          </cell>
          <cell r="O102">
            <v>1.2857143878936768</v>
          </cell>
          <cell r="P102">
            <v>0</v>
          </cell>
        </row>
        <row r="103">
          <cell r="A103">
            <v>104000000</v>
          </cell>
          <cell r="B103" t="str">
            <v>Midwestern IU 4</v>
          </cell>
          <cell r="C103" t="str">
            <v>Intermediate Unit</v>
          </cell>
          <cell r="D103">
            <v>39423700</v>
          </cell>
          <cell r="E103">
            <v>26419484</v>
          </cell>
          <cell r="F103">
            <v>-13004216</v>
          </cell>
          <cell r="G103">
            <v>-0.32985782623291016</v>
          </cell>
          <cell r="H103">
            <v>189</v>
          </cell>
          <cell r="I103">
            <v>102.58872985839844</v>
          </cell>
          <cell r="J103">
            <v>-86.411270141601563</v>
          </cell>
          <cell r="K103">
            <v>-0.4572024941444397</v>
          </cell>
          <cell r="L103">
            <v>0.49438202381134033</v>
          </cell>
          <cell r="M103">
            <v>0.95652174949645996</v>
          </cell>
          <cell r="N103">
            <v>0.46213972568511963</v>
          </cell>
          <cell r="O103">
            <v>0.93478262424468994</v>
          </cell>
          <cell r="P103">
            <v>0</v>
          </cell>
        </row>
        <row r="104">
          <cell r="A104">
            <v>104101252</v>
          </cell>
          <cell r="B104" t="str">
            <v>Butler Area SD</v>
          </cell>
          <cell r="C104" t="str">
            <v>School District</v>
          </cell>
          <cell r="D104">
            <v>104787200</v>
          </cell>
          <cell r="E104">
            <v>73459712</v>
          </cell>
          <cell r="F104">
            <v>-31327488</v>
          </cell>
          <cell r="G104">
            <v>-0.29896292090415955</v>
          </cell>
          <cell r="H104">
            <v>816.5</v>
          </cell>
          <cell r="I104">
            <v>450.47610473632813</v>
          </cell>
          <cell r="J104">
            <v>-366.02389526367188</v>
          </cell>
          <cell r="K104">
            <v>-0.44828400015830994</v>
          </cell>
          <cell r="L104">
            <v>14.162670135498047</v>
          </cell>
          <cell r="M104">
            <v>26.932291030883789</v>
          </cell>
          <cell r="N104">
            <v>12.769620895385742</v>
          </cell>
          <cell r="O104">
            <v>0.90163934230804443</v>
          </cell>
        </row>
        <row r="105">
          <cell r="A105">
            <v>104101307</v>
          </cell>
          <cell r="B105" t="str">
            <v>Butler County AVTS</v>
          </cell>
          <cell r="C105" t="str">
            <v>Vo-Tech</v>
          </cell>
          <cell r="D105">
            <v>5408754</v>
          </cell>
          <cell r="E105">
            <v>8753018</v>
          </cell>
          <cell r="F105">
            <v>3344264</v>
          </cell>
          <cell r="G105">
            <v>0.61830580234527588</v>
          </cell>
          <cell r="H105">
            <v>45</v>
          </cell>
          <cell r="I105">
            <v>45</v>
          </cell>
          <cell r="J105">
            <v>0</v>
          </cell>
          <cell r="K105">
            <v>0</v>
          </cell>
          <cell r="L105">
            <v>46.799999237060547</v>
          </cell>
          <cell r="M105">
            <v>46.799999237060547</v>
          </cell>
          <cell r="N105">
            <v>0</v>
          </cell>
          <cell r="O105">
            <v>0</v>
          </cell>
          <cell r="P105">
            <v>1</v>
          </cell>
        </row>
        <row r="106">
          <cell r="A106">
            <v>104103603</v>
          </cell>
          <cell r="B106" t="str">
            <v>Karns City Area SD</v>
          </cell>
          <cell r="C106" t="str">
            <v>School District</v>
          </cell>
          <cell r="D106">
            <v>24284874</v>
          </cell>
          <cell r="E106">
            <v>15053486</v>
          </cell>
          <cell r="F106">
            <v>-9231388</v>
          </cell>
          <cell r="G106">
            <v>-0.3801291286945343</v>
          </cell>
          <cell r="H106">
            <v>169</v>
          </cell>
          <cell r="I106">
            <v>79.143905639648438</v>
          </cell>
          <cell r="J106">
            <v>-89.856094360351563</v>
          </cell>
          <cell r="K106">
            <v>-0.53169286251068115</v>
          </cell>
          <cell r="L106">
            <v>14.014657020568848</v>
          </cell>
          <cell r="M106">
            <v>27.749019622802734</v>
          </cell>
          <cell r="N106">
            <v>13.734362602233887</v>
          </cell>
          <cell r="O106">
            <v>0.97999989986419678</v>
          </cell>
        </row>
        <row r="107">
          <cell r="A107">
            <v>104105003</v>
          </cell>
          <cell r="B107" t="str">
            <v>Mars Area SD</v>
          </cell>
          <cell r="C107" t="str">
            <v>School District</v>
          </cell>
          <cell r="D107">
            <v>50200440</v>
          </cell>
          <cell r="E107">
            <v>40498104</v>
          </cell>
          <cell r="F107">
            <v>-9702336</v>
          </cell>
          <cell r="G107">
            <v>-0.1932719349861145</v>
          </cell>
          <cell r="H107">
            <v>335</v>
          </cell>
          <cell r="I107">
            <v>230.43446350097656</v>
          </cell>
          <cell r="J107">
            <v>-104.56553649902344</v>
          </cell>
          <cell r="K107">
            <v>-0.31213593482971191</v>
          </cell>
          <cell r="L107">
            <v>17.51899528503418</v>
          </cell>
          <cell r="M107">
            <v>25.081151962280273</v>
          </cell>
          <cell r="N107">
            <v>7.5621566772460938</v>
          </cell>
          <cell r="O107">
            <v>0.43165469169616699</v>
          </cell>
        </row>
        <row r="108">
          <cell r="A108">
            <v>104105353</v>
          </cell>
          <cell r="B108" t="str">
            <v>Moniteau SD</v>
          </cell>
          <cell r="C108" t="str">
            <v>School District</v>
          </cell>
          <cell r="D108">
            <v>21658178</v>
          </cell>
          <cell r="E108">
            <v>13881472</v>
          </cell>
          <cell r="F108">
            <v>-7776706</v>
          </cell>
          <cell r="G108">
            <v>-0.35906556248664856</v>
          </cell>
          <cell r="H108">
            <v>166.5</v>
          </cell>
          <cell r="I108">
            <v>82.317474365234375</v>
          </cell>
          <cell r="J108">
            <v>-84.182525634765625</v>
          </cell>
          <cell r="K108">
            <v>-0.50560075044631958</v>
          </cell>
          <cell r="L108">
            <v>14.398804664611816</v>
          </cell>
          <cell r="M108">
            <v>28.470363616943359</v>
          </cell>
          <cell r="N108">
            <v>14.071558952331543</v>
          </cell>
          <cell r="O108">
            <v>0.97727268934249878</v>
          </cell>
        </row>
        <row r="109">
          <cell r="A109">
            <v>104107503</v>
          </cell>
          <cell r="B109" t="str">
            <v>Slippery Rock Area SD</v>
          </cell>
          <cell r="C109" t="str">
            <v>School District</v>
          </cell>
          <cell r="D109">
            <v>32979462</v>
          </cell>
          <cell r="E109">
            <v>22191822</v>
          </cell>
          <cell r="F109">
            <v>-10787640</v>
          </cell>
          <cell r="G109">
            <v>-0.32710176706314087</v>
          </cell>
          <cell r="H109">
            <v>240</v>
          </cell>
          <cell r="I109">
            <v>133.37461853027344</v>
          </cell>
          <cell r="J109">
            <v>-106.62538146972656</v>
          </cell>
          <cell r="K109">
            <v>-0.44427242875099182</v>
          </cell>
          <cell r="L109">
            <v>14.397164344787598</v>
          </cell>
          <cell r="M109">
            <v>25.513961791992188</v>
          </cell>
          <cell r="N109">
            <v>11.11679744720459</v>
          </cell>
          <cell r="O109">
            <v>0.7721518874168396</v>
          </cell>
        </row>
        <row r="110">
          <cell r="A110">
            <v>104107803</v>
          </cell>
          <cell r="B110" t="str">
            <v>Knoch SD</v>
          </cell>
          <cell r="C110" t="str">
            <v>School District</v>
          </cell>
          <cell r="D110">
            <v>35731948</v>
          </cell>
          <cell r="E110">
            <v>25112500</v>
          </cell>
          <cell r="F110">
            <v>-10619448</v>
          </cell>
          <cell r="G110">
            <v>-0.29719758033752441</v>
          </cell>
          <cell r="H110">
            <v>249.5</v>
          </cell>
          <cell r="I110">
            <v>139.15730285644531</v>
          </cell>
          <cell r="J110">
            <v>-110.34269714355469</v>
          </cell>
          <cell r="K110">
            <v>-0.44225528836250305</v>
          </cell>
          <cell r="L110">
            <v>15.20726490020752</v>
          </cell>
          <cell r="M110">
            <v>26.612714767456055</v>
          </cell>
          <cell r="N110">
            <v>11.405449867248535</v>
          </cell>
          <cell r="O110">
            <v>0.75000005960464478</v>
          </cell>
        </row>
        <row r="111">
          <cell r="A111">
            <v>104107903</v>
          </cell>
          <cell r="B111" t="str">
            <v>Seneca Valley SD</v>
          </cell>
          <cell r="C111" t="str">
            <v>School District</v>
          </cell>
          <cell r="D111">
            <v>136776192</v>
          </cell>
          <cell r="E111">
            <v>90043040</v>
          </cell>
          <cell r="F111">
            <v>-46733152</v>
          </cell>
          <cell r="G111">
            <v>-0.34167608618736267</v>
          </cell>
          <cell r="H111">
            <v>824.5</v>
          </cell>
          <cell r="I111">
            <v>426.4254150390625</v>
          </cell>
          <cell r="J111">
            <v>-398.0745849609375</v>
          </cell>
          <cell r="K111">
            <v>-0.48280724883079529</v>
          </cell>
          <cell r="L111">
            <v>14.617521286010742</v>
          </cell>
          <cell r="M111">
            <v>28.34576416015625</v>
          </cell>
          <cell r="N111">
            <v>13.728242874145508</v>
          </cell>
          <cell r="O111">
            <v>0.93916350603103638</v>
          </cell>
        </row>
        <row r="112">
          <cell r="A112">
            <v>104372003</v>
          </cell>
          <cell r="B112" t="str">
            <v>Ellwood City Area SD</v>
          </cell>
          <cell r="C112" t="str">
            <v>School District</v>
          </cell>
          <cell r="D112">
            <v>28537998</v>
          </cell>
          <cell r="E112">
            <v>19143704</v>
          </cell>
          <cell r="F112">
            <v>-9394294</v>
          </cell>
          <cell r="G112">
            <v>-0.32918545603752136</v>
          </cell>
          <cell r="H112">
            <v>218.5</v>
          </cell>
          <cell r="I112">
            <v>116.97190093994141</v>
          </cell>
          <cell r="J112">
            <v>-101.52809906005859</v>
          </cell>
          <cell r="K112">
            <v>-0.46465948224067688</v>
          </cell>
          <cell r="L112">
            <v>14.40412425994873</v>
          </cell>
          <cell r="M112">
            <v>27.665063858032227</v>
          </cell>
          <cell r="N112">
            <v>13.260939598083496</v>
          </cell>
          <cell r="O112">
            <v>0.920634925365448</v>
          </cell>
        </row>
        <row r="113">
          <cell r="A113">
            <v>104374003</v>
          </cell>
          <cell r="B113" t="str">
            <v>Laurel SD</v>
          </cell>
          <cell r="C113" t="str">
            <v>School District</v>
          </cell>
          <cell r="D113">
            <v>18630320</v>
          </cell>
          <cell r="E113">
            <v>11871189</v>
          </cell>
          <cell r="F113">
            <v>-6759131</v>
          </cell>
          <cell r="G113">
            <v>-0.36280274391174316</v>
          </cell>
          <cell r="H113">
            <v>151</v>
          </cell>
          <cell r="I113">
            <v>78.853126525878906</v>
          </cell>
          <cell r="J113">
            <v>-72.146873474121094</v>
          </cell>
          <cell r="K113">
            <v>-0.47779387235641479</v>
          </cell>
          <cell r="L113">
            <v>15.383485794067383</v>
          </cell>
          <cell r="M113">
            <v>27.611385345458984</v>
          </cell>
          <cell r="N113">
            <v>12.227899551391602</v>
          </cell>
          <cell r="O113">
            <v>0.79487180709838867</v>
          </cell>
        </row>
        <row r="114">
          <cell r="A114">
            <v>104374207</v>
          </cell>
          <cell r="B114" t="str">
            <v>Lawrence County CTC</v>
          </cell>
          <cell r="C114" t="str">
            <v>Vo-Tech</v>
          </cell>
          <cell r="D114">
            <v>6743973.5</v>
          </cell>
          <cell r="E114">
            <v>3584835.25</v>
          </cell>
          <cell r="F114">
            <v>-3159138.25</v>
          </cell>
          <cell r="G114">
            <v>-0.46843871474266052</v>
          </cell>
          <cell r="H114">
            <v>57.5</v>
          </cell>
          <cell r="I114">
            <v>22.667095184326172</v>
          </cell>
          <cell r="J114">
            <v>-34.832904815673828</v>
          </cell>
          <cell r="K114">
            <v>-0.6057896614074707</v>
          </cell>
          <cell r="L114">
            <v>10.823529243469238</v>
          </cell>
          <cell r="M114">
            <v>28.30769157409668</v>
          </cell>
          <cell r="N114">
            <v>17.484161376953125</v>
          </cell>
          <cell r="O114">
            <v>1.615384578704834</v>
          </cell>
          <cell r="P114">
            <v>0</v>
          </cell>
        </row>
        <row r="115">
          <cell r="A115">
            <v>104375003</v>
          </cell>
          <cell r="B115" t="str">
            <v>Mohawk Area SD</v>
          </cell>
          <cell r="C115" t="str">
            <v>School District</v>
          </cell>
          <cell r="D115">
            <v>25040734</v>
          </cell>
          <cell r="E115">
            <v>17044786</v>
          </cell>
          <cell r="F115">
            <v>-7995948</v>
          </cell>
          <cell r="G115">
            <v>-0.31931763887405396</v>
          </cell>
          <cell r="H115">
            <v>202</v>
          </cell>
          <cell r="I115">
            <v>115.90806579589844</v>
          </cell>
          <cell r="J115">
            <v>-86.091934204101563</v>
          </cell>
          <cell r="K115">
            <v>-0.42619770765304565</v>
          </cell>
          <cell r="L115">
            <v>15.50112247467041</v>
          </cell>
          <cell r="M115">
            <v>27.620182037353516</v>
          </cell>
          <cell r="N115">
            <v>12.119059562683105</v>
          </cell>
          <cell r="O115">
            <v>0.7818182110786438</v>
          </cell>
        </row>
        <row r="116">
          <cell r="A116">
            <v>104375203</v>
          </cell>
          <cell r="B116" t="str">
            <v>Neshannock Township SD</v>
          </cell>
          <cell r="C116" t="str">
            <v>School District</v>
          </cell>
          <cell r="D116">
            <v>20160066</v>
          </cell>
          <cell r="E116">
            <v>14447750</v>
          </cell>
          <cell r="F116">
            <v>-5712316</v>
          </cell>
          <cell r="G116">
            <v>-0.28334808349609375</v>
          </cell>
          <cell r="H116">
            <v>135</v>
          </cell>
          <cell r="I116">
            <v>78.574417114257813</v>
          </cell>
          <cell r="J116">
            <v>-56.425582885742188</v>
          </cell>
          <cell r="K116">
            <v>-0.417967289686203</v>
          </cell>
          <cell r="L116">
            <v>17.13554573059082</v>
          </cell>
          <cell r="M116">
            <v>28.559244155883789</v>
          </cell>
          <cell r="N116">
            <v>11.423698425292969</v>
          </cell>
          <cell r="O116">
            <v>0.66666674613952637</v>
          </cell>
        </row>
        <row r="117">
          <cell r="A117">
            <v>104375302</v>
          </cell>
          <cell r="B117" t="str">
            <v>New Castle Area SD</v>
          </cell>
          <cell r="C117" t="str">
            <v>School District</v>
          </cell>
          <cell r="D117">
            <v>56204060</v>
          </cell>
          <cell r="E117">
            <v>40582728</v>
          </cell>
          <cell r="F117">
            <v>-15621332</v>
          </cell>
          <cell r="G117">
            <v>-0.2779395580291748</v>
          </cell>
          <cell r="H117">
            <v>361.5</v>
          </cell>
          <cell r="I117">
            <v>213.65203857421875</v>
          </cell>
          <cell r="J117">
            <v>-147.84796142578125</v>
          </cell>
          <cell r="K117">
            <v>-0.40898469090461731</v>
          </cell>
          <cell r="L117">
            <v>17.544031143188477</v>
          </cell>
          <cell r="M117">
            <v>33.847576141357422</v>
          </cell>
          <cell r="N117">
            <v>16.303544998168945</v>
          </cell>
          <cell r="O117">
            <v>0.92929297685623169</v>
          </cell>
        </row>
        <row r="118">
          <cell r="A118">
            <v>104376203</v>
          </cell>
          <cell r="B118" t="str">
            <v>Shenango Area SD</v>
          </cell>
          <cell r="C118" t="str">
            <v>School District</v>
          </cell>
          <cell r="D118">
            <v>18576934</v>
          </cell>
          <cell r="E118">
            <v>12680538</v>
          </cell>
          <cell r="F118">
            <v>-5896396</v>
          </cell>
          <cell r="G118">
            <v>-0.31740415096282959</v>
          </cell>
          <cell r="H118">
            <v>150</v>
          </cell>
          <cell r="I118">
            <v>90.502944946289063</v>
          </cell>
          <cell r="J118">
            <v>-59.497055053710938</v>
          </cell>
          <cell r="K118">
            <v>-0.39664703607559204</v>
          </cell>
          <cell r="L118">
            <v>14.338700294494629</v>
          </cell>
          <cell r="M118">
            <v>23.897832870483398</v>
          </cell>
          <cell r="N118">
            <v>9.5591325759887695</v>
          </cell>
          <cell r="O118">
            <v>0.66666662693023682</v>
          </cell>
        </row>
        <row r="119">
          <cell r="A119">
            <v>104377003</v>
          </cell>
          <cell r="B119" t="str">
            <v>Union Area SD</v>
          </cell>
          <cell r="C119" t="str">
            <v>School District</v>
          </cell>
          <cell r="D119">
            <v>12362862</v>
          </cell>
          <cell r="E119">
            <v>8842421</v>
          </cell>
          <cell r="F119">
            <v>-3520441</v>
          </cell>
          <cell r="G119">
            <v>-0.28475937247276306</v>
          </cell>
          <cell r="H119">
            <v>98.5</v>
          </cell>
          <cell r="I119">
            <v>57.844795227050781</v>
          </cell>
          <cell r="J119">
            <v>-40.655204772949219</v>
          </cell>
          <cell r="K119">
            <v>-0.41274318099021912</v>
          </cell>
          <cell r="L119">
            <v>14.042535781860352</v>
          </cell>
          <cell r="M119">
            <v>23.128881454467773</v>
          </cell>
          <cell r="N119">
            <v>9.0863456726074219</v>
          </cell>
          <cell r="O119">
            <v>0.64705872535705566</v>
          </cell>
        </row>
        <row r="120">
          <cell r="A120">
            <v>104378003</v>
          </cell>
          <cell r="B120" t="str">
            <v>Wilmington Area SD</v>
          </cell>
          <cell r="C120" t="str">
            <v>School District</v>
          </cell>
          <cell r="D120">
            <v>20560700</v>
          </cell>
          <cell r="E120">
            <v>12901838</v>
          </cell>
          <cell r="F120">
            <v>-7658862</v>
          </cell>
          <cell r="G120">
            <v>-0.37250006198883057</v>
          </cell>
          <cell r="H120">
            <v>153</v>
          </cell>
          <cell r="I120">
            <v>70.068077087402344</v>
          </cell>
          <cell r="J120">
            <v>-82.931922912597656</v>
          </cell>
          <cell r="K120">
            <v>-0.54203873872756958</v>
          </cell>
          <cell r="L120">
            <v>12.733400344848633</v>
          </cell>
          <cell r="M120">
            <v>27.752281188964844</v>
          </cell>
          <cell r="N120">
            <v>15.018880844116211</v>
          </cell>
          <cell r="O120">
            <v>1.1794871091842651</v>
          </cell>
        </row>
        <row r="121">
          <cell r="A121">
            <v>104431304</v>
          </cell>
          <cell r="B121" t="str">
            <v>Commodore Perry SD</v>
          </cell>
          <cell r="C121" t="str">
            <v>School District</v>
          </cell>
          <cell r="D121">
            <v>8957418</v>
          </cell>
          <cell r="E121">
            <v>5260677</v>
          </cell>
          <cell r="F121">
            <v>-3696741</v>
          </cell>
          <cell r="G121">
            <v>-0.41270163655281067</v>
          </cell>
          <cell r="H121">
            <v>90</v>
          </cell>
          <cell r="I121">
            <v>41.6524658203125</v>
          </cell>
          <cell r="J121">
            <v>-48.3475341796875</v>
          </cell>
          <cell r="K121">
            <v>-0.53719484806060791</v>
          </cell>
          <cell r="L121">
            <v>11.093523979187012</v>
          </cell>
          <cell r="M121">
            <v>24.522525787353516</v>
          </cell>
          <cell r="N121">
            <v>13.429001808166504</v>
          </cell>
          <cell r="O121">
            <v>1.2105262279510498</v>
          </cell>
        </row>
        <row r="122">
          <cell r="A122">
            <v>104432503</v>
          </cell>
          <cell r="B122" t="str">
            <v>Farrell Area SD</v>
          </cell>
          <cell r="C122" t="str">
            <v>School District</v>
          </cell>
          <cell r="D122">
            <v>19205232</v>
          </cell>
          <cell r="E122">
            <v>9210206</v>
          </cell>
          <cell r="F122">
            <v>-9995026</v>
          </cell>
          <cell r="G122">
            <v>-0.52043247222900391</v>
          </cell>
          <cell r="H122">
            <v>111.5</v>
          </cell>
          <cell r="I122">
            <v>35.222068786621094</v>
          </cell>
          <cell r="J122">
            <v>-76.277931213378906</v>
          </cell>
          <cell r="K122">
            <v>-0.68410700559616089</v>
          </cell>
          <cell r="L122">
            <v>11.37250804901123</v>
          </cell>
          <cell r="M122">
            <v>33.034427642822266</v>
          </cell>
          <cell r="N122">
            <v>21.661918640136719</v>
          </cell>
          <cell r="O122">
            <v>1.9047619104385376</v>
          </cell>
        </row>
        <row r="123">
          <cell r="A123">
            <v>104432803</v>
          </cell>
          <cell r="B123" t="str">
            <v>Greenville Area SD</v>
          </cell>
          <cell r="C123" t="str">
            <v>School District</v>
          </cell>
          <cell r="D123">
            <v>21423520</v>
          </cell>
          <cell r="E123">
            <v>15288575</v>
          </cell>
          <cell r="F123">
            <v>-6134945</v>
          </cell>
          <cell r="G123">
            <v>-0.28636494278907776</v>
          </cell>
          <cell r="H123">
            <v>213.5</v>
          </cell>
          <cell r="I123">
            <v>130.31440734863281</v>
          </cell>
          <cell r="J123">
            <v>-83.185592651367188</v>
          </cell>
          <cell r="K123">
            <v>-0.3896280825138092</v>
          </cell>
          <cell r="L123">
            <v>14.670122146606445</v>
          </cell>
          <cell r="M123">
            <v>24.005655288696289</v>
          </cell>
          <cell r="N123">
            <v>9.3355331420898438</v>
          </cell>
          <cell r="O123">
            <v>0.636363685131073</v>
          </cell>
        </row>
        <row r="124">
          <cell r="A124">
            <v>104432830</v>
          </cell>
          <cell r="B124" t="str">
            <v>Keystone Education Center CS</v>
          </cell>
          <cell r="C124" t="str">
            <v>Charter School</v>
          </cell>
          <cell r="D124">
            <v>4086108.5</v>
          </cell>
          <cell r="E124">
            <v>2103421</v>
          </cell>
          <cell r="F124">
            <v>-1982687.5</v>
          </cell>
          <cell r="G124">
            <v>-0.4852263331413269</v>
          </cell>
          <cell r="H124">
            <v>38.5</v>
          </cell>
          <cell r="I124">
            <v>13.888156890869141</v>
          </cell>
          <cell r="J124">
            <v>-24.611843109130859</v>
          </cell>
          <cell r="K124">
            <v>-0.63926863670349121</v>
          </cell>
          <cell r="L124">
            <v>12.254733085632324</v>
          </cell>
          <cell r="M124">
            <v>91.910499572753906</v>
          </cell>
          <cell r="N124">
            <v>79.655769348144531</v>
          </cell>
          <cell r="O124">
            <v>6.5</v>
          </cell>
          <cell r="P124">
            <v>0</v>
          </cell>
        </row>
        <row r="125">
          <cell r="A125">
            <v>104432903</v>
          </cell>
          <cell r="B125" t="str">
            <v>Grove City Area SD</v>
          </cell>
          <cell r="C125" t="str">
            <v>School District</v>
          </cell>
          <cell r="D125">
            <v>40199968</v>
          </cell>
          <cell r="E125">
            <v>29926996</v>
          </cell>
          <cell r="F125">
            <v>-10272972</v>
          </cell>
          <cell r="G125">
            <v>-0.25554677844047546</v>
          </cell>
          <cell r="H125">
            <v>325</v>
          </cell>
          <cell r="I125">
            <v>213.8160400390625</v>
          </cell>
          <cell r="J125">
            <v>-111.1839599609375</v>
          </cell>
          <cell r="K125">
            <v>-0.34210449457168579</v>
          </cell>
          <cell r="L125">
            <v>11.031668663024902</v>
          </cell>
          <cell r="M125">
            <v>17.0941162109375</v>
          </cell>
          <cell r="N125">
            <v>6.0624475479125977</v>
          </cell>
          <cell r="O125">
            <v>0.54954946041107178</v>
          </cell>
        </row>
        <row r="126">
          <cell r="A126">
            <v>104433303</v>
          </cell>
          <cell r="B126" t="str">
            <v>Hermitage SD</v>
          </cell>
          <cell r="C126" t="str">
            <v>School District</v>
          </cell>
          <cell r="D126">
            <v>32550756</v>
          </cell>
          <cell r="E126">
            <v>23404280</v>
          </cell>
          <cell r="F126">
            <v>-9146476</v>
          </cell>
          <cell r="G126">
            <v>-0.28099119663238525</v>
          </cell>
          <cell r="H126">
            <v>237</v>
          </cell>
          <cell r="I126">
            <v>144.24072265625</v>
          </cell>
          <cell r="J126">
            <v>-92.75927734375</v>
          </cell>
          <cell r="K126">
            <v>-0.39138936996459961</v>
          </cell>
          <cell r="L126">
            <v>17.799694061279297</v>
          </cell>
          <cell r="M126">
            <v>30.440057754516602</v>
          </cell>
          <cell r="N126">
            <v>12.640363693237305</v>
          </cell>
          <cell r="O126">
            <v>0.71014499664306641</v>
          </cell>
        </row>
        <row r="127">
          <cell r="A127">
            <v>104433604</v>
          </cell>
          <cell r="B127" t="str">
            <v>Jamestown Area SD</v>
          </cell>
          <cell r="C127" t="str">
            <v>School District</v>
          </cell>
          <cell r="D127">
            <v>9404969</v>
          </cell>
          <cell r="E127">
            <v>5341555.5</v>
          </cell>
          <cell r="F127">
            <v>-4063413.5</v>
          </cell>
          <cell r="G127">
            <v>-0.43204963207244873</v>
          </cell>
          <cell r="H127">
            <v>80.5</v>
          </cell>
          <cell r="I127">
            <v>33.827751159667969</v>
          </cell>
          <cell r="J127">
            <v>-46.672248840332031</v>
          </cell>
          <cell r="K127">
            <v>-0.57977950572967529</v>
          </cell>
          <cell r="L127">
            <v>10.989774703979492</v>
          </cell>
          <cell r="M127">
            <v>24.421722412109375</v>
          </cell>
          <cell r="N127">
            <v>13.431947708129883</v>
          </cell>
          <cell r="O127">
            <v>1.2222223281860352</v>
          </cell>
        </row>
        <row r="128">
          <cell r="A128">
            <v>104433903</v>
          </cell>
          <cell r="B128" t="str">
            <v>Lakeview SD</v>
          </cell>
          <cell r="C128" t="str">
            <v>School District</v>
          </cell>
          <cell r="D128">
            <v>17523380</v>
          </cell>
          <cell r="E128">
            <v>11051706</v>
          </cell>
          <cell r="F128">
            <v>-6471674</v>
          </cell>
          <cell r="G128">
            <v>-0.36931654810905457</v>
          </cell>
          <cell r="H128">
            <v>123.5</v>
          </cell>
          <cell r="I128">
            <v>61.576496124267578</v>
          </cell>
          <cell r="J128">
            <v>-61.923503875732422</v>
          </cell>
          <cell r="K128">
            <v>-0.50140488147735596</v>
          </cell>
          <cell r="L128">
            <v>11.334628105163574</v>
          </cell>
          <cell r="M128">
            <v>21.661733627319336</v>
          </cell>
          <cell r="N128">
            <v>10.327105522155762</v>
          </cell>
          <cell r="O128">
            <v>0.91111111640930176</v>
          </cell>
        </row>
        <row r="129">
          <cell r="A129">
            <v>104435003</v>
          </cell>
          <cell r="B129" t="str">
            <v>Mercer Area SD</v>
          </cell>
          <cell r="C129" t="str">
            <v>School District</v>
          </cell>
          <cell r="D129">
            <v>23768312</v>
          </cell>
          <cell r="E129">
            <v>18025402</v>
          </cell>
          <cell r="F129">
            <v>-5742910</v>
          </cell>
          <cell r="G129">
            <v>-0.24162043631076813</v>
          </cell>
          <cell r="H129">
            <v>171</v>
          </cell>
          <cell r="I129">
            <v>89.800765991210938</v>
          </cell>
          <cell r="J129">
            <v>-81.199234008789063</v>
          </cell>
          <cell r="K129">
            <v>-0.47484931349754333</v>
          </cell>
          <cell r="L129">
            <v>13.683961868286133</v>
          </cell>
          <cell r="M129">
            <v>28.088130950927734</v>
          </cell>
          <cell r="N129">
            <v>14.404169082641602</v>
          </cell>
          <cell r="O129">
            <v>1.0526314973831177</v>
          </cell>
        </row>
        <row r="130">
          <cell r="A130">
            <v>104435107</v>
          </cell>
          <cell r="B130" t="str">
            <v>Mercer County Career Center</v>
          </cell>
          <cell r="C130" t="str">
            <v>Vo-Tech</v>
          </cell>
          <cell r="D130">
            <v>15472493</v>
          </cell>
          <cell r="E130">
            <v>14980615</v>
          </cell>
          <cell r="F130">
            <v>-491878</v>
          </cell>
          <cell r="G130">
            <v>-3.1790480017662048E-2</v>
          </cell>
          <cell r="H130">
            <v>38</v>
          </cell>
          <cell r="I130">
            <v>33.546661376953125</v>
          </cell>
          <cell r="J130">
            <v>-4.453338623046875</v>
          </cell>
          <cell r="K130">
            <v>-0.11719312518835068</v>
          </cell>
          <cell r="L130">
            <v>27.176469802856445</v>
          </cell>
          <cell r="M130">
            <v>30.799999237060547</v>
          </cell>
          <cell r="N130">
            <v>3.6235294342041016</v>
          </cell>
          <cell r="O130">
            <v>0.13333334028720856</v>
          </cell>
          <cell r="P130">
            <v>0</v>
          </cell>
        </row>
        <row r="131">
          <cell r="A131">
            <v>104435303</v>
          </cell>
          <cell r="B131" t="str">
            <v>Reynolds SD</v>
          </cell>
          <cell r="C131" t="str">
            <v>School District</v>
          </cell>
          <cell r="D131">
            <v>20370848</v>
          </cell>
          <cell r="E131">
            <v>11412883</v>
          </cell>
          <cell r="F131">
            <v>-8957965</v>
          </cell>
          <cell r="G131">
            <v>-0.43974432349205017</v>
          </cell>
          <cell r="H131">
            <v>139.5</v>
          </cell>
          <cell r="I131">
            <v>65.692657470703125</v>
          </cell>
          <cell r="J131">
            <v>-73.807342529296875</v>
          </cell>
          <cell r="K131">
            <v>-0.52908492088317871</v>
          </cell>
          <cell r="L131">
            <v>12.839455604553223</v>
          </cell>
          <cell r="M131">
            <v>26.69255256652832</v>
          </cell>
          <cell r="N131">
            <v>13.853096961975098</v>
          </cell>
          <cell r="O131">
            <v>1.0789474248886108</v>
          </cell>
        </row>
        <row r="132">
          <cell r="A132">
            <v>104435603</v>
          </cell>
          <cell r="B132" t="str">
            <v>Sharon City SD</v>
          </cell>
          <cell r="C132" t="str">
            <v>School District</v>
          </cell>
          <cell r="D132">
            <v>36908148</v>
          </cell>
          <cell r="E132">
            <v>24135536</v>
          </cell>
          <cell r="F132">
            <v>-12772612</v>
          </cell>
          <cell r="G132">
            <v>-0.34606483578681946</v>
          </cell>
          <cell r="H132">
            <v>260.5</v>
          </cell>
          <cell r="I132">
            <v>135.75033569335938</v>
          </cell>
          <cell r="J132">
            <v>-124.74966430664063</v>
          </cell>
          <cell r="K132">
            <v>-0.4788854718208313</v>
          </cell>
          <cell r="L132">
            <v>14.267468452453613</v>
          </cell>
          <cell r="M132">
            <v>27.570919036865234</v>
          </cell>
          <cell r="N132">
            <v>13.303450584411621</v>
          </cell>
          <cell r="O132">
            <v>0.93243247270584106</v>
          </cell>
        </row>
        <row r="133">
          <cell r="A133">
            <v>104435703</v>
          </cell>
          <cell r="B133" t="str">
            <v>Sharpsville Area SD</v>
          </cell>
          <cell r="C133" t="str">
            <v>School District</v>
          </cell>
          <cell r="D133">
            <v>17866802</v>
          </cell>
          <cell r="E133">
            <v>12535915</v>
          </cell>
          <cell r="F133">
            <v>-5330887</v>
          </cell>
          <cell r="G133">
            <v>-0.29836827516555786</v>
          </cell>
          <cell r="H133">
            <v>135</v>
          </cell>
          <cell r="I133">
            <v>79.821334838867188</v>
          </cell>
          <cell r="J133">
            <v>-55.178665161132813</v>
          </cell>
          <cell r="K133">
            <v>-0.40873086452484131</v>
          </cell>
          <cell r="L133">
            <v>15.913774490356445</v>
          </cell>
          <cell r="M133">
            <v>28.246950149536133</v>
          </cell>
          <cell r="N133">
            <v>12.333175659179688</v>
          </cell>
          <cell r="O133">
            <v>0.77500003576278687</v>
          </cell>
        </row>
        <row r="134">
          <cell r="A134">
            <v>104437503</v>
          </cell>
          <cell r="B134" t="str">
            <v>West Middlesex Area SD</v>
          </cell>
          <cell r="C134" t="str">
            <v>School District</v>
          </cell>
          <cell r="D134">
            <v>16398238</v>
          </cell>
          <cell r="E134">
            <v>9528323</v>
          </cell>
          <cell r="F134">
            <v>-6869915</v>
          </cell>
          <cell r="G134">
            <v>-0.41894227266311646</v>
          </cell>
          <cell r="H134">
            <v>143</v>
          </cell>
          <cell r="I134">
            <v>67.161323547363281</v>
          </cell>
          <cell r="J134">
            <v>-75.838676452636719</v>
          </cell>
          <cell r="K134">
            <v>-0.53034037351608276</v>
          </cell>
          <cell r="L134">
            <v>12.349787712097168</v>
          </cell>
          <cell r="M134">
            <v>24.699575424194336</v>
          </cell>
          <cell r="N134">
            <v>12.349787712097168</v>
          </cell>
          <cell r="O134">
            <v>1</v>
          </cell>
        </row>
        <row r="135">
          <cell r="A135">
            <v>104510394</v>
          </cell>
          <cell r="B135" t="str">
            <v>Antonia Pantoja Community CS</v>
          </cell>
          <cell r="C135" t="str">
            <v>Charter School</v>
          </cell>
          <cell r="D135">
            <v>12626079</v>
          </cell>
          <cell r="E135">
            <v>8009948</v>
          </cell>
          <cell r="F135">
            <v>-4616131</v>
          </cell>
          <cell r="G135">
            <v>-0.36560288071632385</v>
          </cell>
          <cell r="H135">
            <v>107.5</v>
          </cell>
          <cell r="I135">
            <v>25.581150054931641</v>
          </cell>
          <cell r="J135">
            <v>-81.918853759765625</v>
          </cell>
          <cell r="K135">
            <v>-0.76203584671020508</v>
          </cell>
          <cell r="L135">
            <v>12.78032112121582</v>
          </cell>
          <cell r="M135">
            <v>55.053691864013672</v>
          </cell>
          <cell r="N135">
            <v>42.273368835449219</v>
          </cell>
          <cell r="O135">
            <v>3.307692289352417</v>
          </cell>
          <cell r="P135">
            <v>0</v>
          </cell>
        </row>
        <row r="136">
          <cell r="A136">
            <v>105000000</v>
          </cell>
          <cell r="B136" t="str">
            <v>Northwest Tri-County IU 5</v>
          </cell>
          <cell r="C136" t="str">
            <v>Intermediate Unit</v>
          </cell>
          <cell r="D136">
            <v>55020204</v>
          </cell>
          <cell r="E136">
            <v>39695296</v>
          </cell>
          <cell r="F136">
            <v>-15324908</v>
          </cell>
          <cell r="G136">
            <v>-0.27853238582611084</v>
          </cell>
          <cell r="H136">
            <v>276.5</v>
          </cell>
          <cell r="I136">
            <v>162.54444885253906</v>
          </cell>
          <cell r="J136">
            <v>-113.95555114746094</v>
          </cell>
          <cell r="K136">
            <v>-0.41213580965995789</v>
          </cell>
          <cell r="L136">
            <v>2.0559999942779541</v>
          </cell>
          <cell r="M136">
            <v>3.5205478668212891</v>
          </cell>
          <cell r="N136">
            <v>1.464547872543335</v>
          </cell>
          <cell r="O136">
            <v>0.71232873201370239</v>
          </cell>
          <cell r="P136">
            <v>0</v>
          </cell>
        </row>
        <row r="137">
          <cell r="A137">
            <v>105201033</v>
          </cell>
          <cell r="B137" t="str">
            <v>Conneaut SD</v>
          </cell>
          <cell r="C137" t="str">
            <v>School District</v>
          </cell>
          <cell r="D137">
            <v>39237812</v>
          </cell>
          <cell r="E137">
            <v>22930206</v>
          </cell>
          <cell r="F137">
            <v>-16307606</v>
          </cell>
          <cell r="G137">
            <v>-0.4156094491481781</v>
          </cell>
          <cell r="H137">
            <v>244.5</v>
          </cell>
          <cell r="I137">
            <v>87.259803771972656</v>
          </cell>
          <cell r="J137">
            <v>-157.24020385742188</v>
          </cell>
          <cell r="K137">
            <v>-0.64310920238494873</v>
          </cell>
          <cell r="L137">
            <v>14.337904930114746</v>
          </cell>
          <cell r="M137">
            <v>40.922771453857422</v>
          </cell>
          <cell r="N137">
            <v>26.584865570068359</v>
          </cell>
          <cell r="O137">
            <v>1.8541667461395264</v>
          </cell>
        </row>
        <row r="138">
          <cell r="A138">
            <v>105201352</v>
          </cell>
          <cell r="B138" t="str">
            <v>Crawford Central SD</v>
          </cell>
          <cell r="C138" t="str">
            <v>School District</v>
          </cell>
          <cell r="D138">
            <v>68898952</v>
          </cell>
          <cell r="E138">
            <v>48386444</v>
          </cell>
          <cell r="F138">
            <v>-20512508</v>
          </cell>
          <cell r="G138">
            <v>-0.29771873354911804</v>
          </cell>
          <cell r="H138">
            <v>428.5</v>
          </cell>
          <cell r="I138">
            <v>215.21746826171875</v>
          </cell>
          <cell r="J138">
            <v>-213.28253173828125</v>
          </cell>
          <cell r="K138">
            <v>-0.49774220585823059</v>
          </cell>
          <cell r="L138">
            <v>14.585475921630859</v>
          </cell>
          <cell r="M138">
            <v>30.666896820068359</v>
          </cell>
          <cell r="N138">
            <v>16.0814208984375</v>
          </cell>
          <cell r="O138">
            <v>1.1025639772415161</v>
          </cell>
        </row>
        <row r="139">
          <cell r="A139">
            <v>105201407</v>
          </cell>
          <cell r="B139" t="str">
            <v>Crawford County CTC</v>
          </cell>
          <cell r="C139" t="str">
            <v>Vo-Tech</v>
          </cell>
          <cell r="D139">
            <v>6663783.5</v>
          </cell>
          <cell r="E139">
            <v>5509377</v>
          </cell>
          <cell r="F139">
            <v>-1154406.5</v>
          </cell>
          <cell r="G139">
            <v>-0.17323589324951172</v>
          </cell>
          <cell r="H139">
            <v>38</v>
          </cell>
          <cell r="I139">
            <v>27.499034881591797</v>
          </cell>
          <cell r="J139">
            <v>-10.500965118408203</v>
          </cell>
          <cell r="K139">
            <v>-0.27634119987487793</v>
          </cell>
          <cell r="L139">
            <v>27.5</v>
          </cell>
          <cell r="M139">
            <v>38.076923370361328</v>
          </cell>
          <cell r="N139">
            <v>10.576923370361328</v>
          </cell>
          <cell r="O139">
            <v>0.38461539149284363</v>
          </cell>
          <cell r="P139">
            <v>0</v>
          </cell>
        </row>
        <row r="140">
          <cell r="A140">
            <v>105204703</v>
          </cell>
          <cell r="B140" t="str">
            <v>Penncrest SD</v>
          </cell>
          <cell r="C140" t="str">
            <v>School District</v>
          </cell>
          <cell r="D140">
            <v>54526632</v>
          </cell>
          <cell r="E140">
            <v>34539416</v>
          </cell>
          <cell r="F140">
            <v>-19987216</v>
          </cell>
          <cell r="G140">
            <v>-0.36655879020690918</v>
          </cell>
          <cell r="H140">
            <v>364.5</v>
          </cell>
          <cell r="I140">
            <v>191.47882080078125</v>
          </cell>
          <cell r="J140">
            <v>-173.02117919921875</v>
          </cell>
          <cell r="K140">
            <v>-0.47468087077140808</v>
          </cell>
          <cell r="L140">
            <v>13.138702392578125</v>
          </cell>
          <cell r="M140">
            <v>25.304166793823242</v>
          </cell>
          <cell r="N140">
            <v>12.165464401245117</v>
          </cell>
          <cell r="O140">
            <v>0.9259258508682251</v>
          </cell>
        </row>
        <row r="141">
          <cell r="A141">
            <v>105250001</v>
          </cell>
          <cell r="B141" t="str">
            <v>Perseus House CS of Excellence</v>
          </cell>
          <cell r="C141" t="str">
            <v>Charter School</v>
          </cell>
          <cell r="D141">
            <v>8880919</v>
          </cell>
          <cell r="E141">
            <v>6324022</v>
          </cell>
          <cell r="F141">
            <v>-2556897</v>
          </cell>
          <cell r="G141">
            <v>-0.28790906071662903</v>
          </cell>
          <cell r="H141">
            <v>77.5</v>
          </cell>
          <cell r="I141">
            <v>42.557731628417969</v>
          </cell>
          <cell r="J141">
            <v>-34.942268371582031</v>
          </cell>
          <cell r="K141">
            <v>-0.45086798071861267</v>
          </cell>
          <cell r="L141">
            <v>16.460342407226563</v>
          </cell>
          <cell r="M141">
            <v>41.150856018066406</v>
          </cell>
          <cell r="N141">
            <v>24.690513610839844</v>
          </cell>
          <cell r="O141">
            <v>1.5</v>
          </cell>
          <cell r="P141">
            <v>0</v>
          </cell>
        </row>
        <row r="142">
          <cell r="A142">
            <v>105250004</v>
          </cell>
          <cell r="B142" t="str">
            <v>Montessori Regional CS</v>
          </cell>
          <cell r="C142" t="str">
            <v>Charter School</v>
          </cell>
          <cell r="D142">
            <v>7047526</v>
          </cell>
          <cell r="E142">
            <v>5877790</v>
          </cell>
          <cell r="F142">
            <v>-1169736</v>
          </cell>
          <cell r="G142">
            <v>-0.16597823798656464</v>
          </cell>
          <cell r="H142">
            <v>71</v>
          </cell>
          <cell r="I142">
            <v>52.687179565429688</v>
          </cell>
          <cell r="J142">
            <v>-18.312820434570313</v>
          </cell>
          <cell r="K142">
            <v>-0.2579270601272583</v>
          </cell>
          <cell r="L142">
            <v>17.55859375</v>
          </cell>
          <cell r="M142">
            <v>25.539772033691406</v>
          </cell>
          <cell r="N142">
            <v>7.9811782836914063</v>
          </cell>
          <cell r="O142">
            <v>0.45454540848731995</v>
          </cell>
          <cell r="P142">
            <v>0</v>
          </cell>
        </row>
        <row r="143">
          <cell r="A143">
            <v>105251453</v>
          </cell>
          <cell r="B143" t="str">
            <v>Corry Area SD</v>
          </cell>
          <cell r="C143" t="str">
            <v>School District</v>
          </cell>
          <cell r="D143">
            <v>33790300</v>
          </cell>
          <cell r="E143">
            <v>22493216</v>
          </cell>
          <cell r="F143">
            <v>-11297084</v>
          </cell>
          <cell r="G143">
            <v>-0.33432918787002563</v>
          </cell>
          <cell r="H143">
            <v>285.5</v>
          </cell>
          <cell r="I143">
            <v>147.44442749023438</v>
          </cell>
          <cell r="J143">
            <v>-138.05557250976563</v>
          </cell>
          <cell r="K143">
            <v>-0.48355716466903687</v>
          </cell>
          <cell r="L143">
            <v>12.689732551574707</v>
          </cell>
          <cell r="M143">
            <v>27.291616439819336</v>
          </cell>
          <cell r="N143">
            <v>14.601883888244629</v>
          </cell>
          <cell r="O143">
            <v>1.1506849527359009</v>
          </cell>
        </row>
        <row r="144">
          <cell r="A144">
            <v>105252602</v>
          </cell>
          <cell r="B144" t="str">
            <v>Erie City SD</v>
          </cell>
          <cell r="C144" t="str">
            <v>School District</v>
          </cell>
          <cell r="D144">
            <v>210316000</v>
          </cell>
          <cell r="E144">
            <v>147996320</v>
          </cell>
          <cell r="F144">
            <v>-62319680</v>
          </cell>
          <cell r="G144">
            <v>-0.29631450772285461</v>
          </cell>
          <cell r="H144">
            <v>1233</v>
          </cell>
          <cell r="I144">
            <v>692.546142578125</v>
          </cell>
          <cell r="J144">
            <v>-540.453857421875</v>
          </cell>
          <cell r="K144">
            <v>-0.43832430243492126</v>
          </cell>
          <cell r="L144">
            <v>16.952632904052734</v>
          </cell>
          <cell r="M144">
            <v>31.807590484619141</v>
          </cell>
          <cell r="N144">
            <v>14.854957580566406</v>
          </cell>
          <cell r="O144">
            <v>0.87626254558563232</v>
          </cell>
        </row>
        <row r="145">
          <cell r="A145">
            <v>105252807</v>
          </cell>
          <cell r="B145" t="str">
            <v>Erie County Technical School</v>
          </cell>
          <cell r="C145" t="str">
            <v>Vo-Tech</v>
          </cell>
          <cell r="D145">
            <v>7580165</v>
          </cell>
          <cell r="E145">
            <v>7209961.5</v>
          </cell>
          <cell r="F145">
            <v>-370203.5</v>
          </cell>
          <cell r="G145">
            <v>-4.8838447779417038E-2</v>
          </cell>
          <cell r="H145">
            <v>49</v>
          </cell>
          <cell r="I145">
            <v>43.943317413330078</v>
          </cell>
          <cell r="J145">
            <v>-5.0566825866699219</v>
          </cell>
          <cell r="K145">
            <v>-0.1031976044178009</v>
          </cell>
          <cell r="L145">
            <v>30.130434036254883</v>
          </cell>
          <cell r="M145">
            <v>34.650001525878906</v>
          </cell>
          <cell r="N145">
            <v>4.5195674896240234</v>
          </cell>
          <cell r="O145">
            <v>0.15000008046627045</v>
          </cell>
          <cell r="P145">
            <v>0</v>
          </cell>
        </row>
        <row r="146">
          <cell r="A146">
            <v>105252920</v>
          </cell>
          <cell r="B146" t="str">
            <v>Robert Benjamin Wiley Community CS</v>
          </cell>
          <cell r="C146" t="str">
            <v>Charter School</v>
          </cell>
          <cell r="D146">
            <v>6861937.5</v>
          </cell>
          <cell r="E146">
            <v>5090473</v>
          </cell>
          <cell r="F146">
            <v>-1771464.5</v>
          </cell>
          <cell r="G146">
            <v>-0.25815805792808533</v>
          </cell>
          <cell r="H146">
            <v>57.5</v>
          </cell>
          <cell r="I146">
            <v>34.012126922607422</v>
          </cell>
          <cell r="J146">
            <v>-23.487873077392578</v>
          </cell>
          <cell r="K146">
            <v>-0.40848475694656372</v>
          </cell>
          <cell r="L146">
            <v>15.432281494140625</v>
          </cell>
          <cell r="M146">
            <v>25.9912109375</v>
          </cell>
          <cell r="N146">
            <v>10.558929443359375</v>
          </cell>
          <cell r="O146">
            <v>0.68421053886413574</v>
          </cell>
          <cell r="P146">
            <v>0</v>
          </cell>
        </row>
        <row r="147">
          <cell r="A147">
            <v>105253303</v>
          </cell>
          <cell r="B147" t="str">
            <v>Fairview SD</v>
          </cell>
          <cell r="C147" t="str">
            <v>School District</v>
          </cell>
          <cell r="D147">
            <v>27969210</v>
          </cell>
          <cell r="E147">
            <v>19815100</v>
          </cell>
          <cell r="F147">
            <v>-8154110</v>
          </cell>
          <cell r="G147">
            <v>-0.29153880476951599</v>
          </cell>
          <cell r="H147">
            <v>214</v>
          </cell>
          <cell r="I147">
            <v>122.06532287597656</v>
          </cell>
          <cell r="J147">
            <v>-91.934677124023438</v>
          </cell>
          <cell r="K147">
            <v>-0.4296012818813324</v>
          </cell>
          <cell r="L147">
            <v>16.54157829284668</v>
          </cell>
          <cell r="M147">
            <v>32.196998596191406</v>
          </cell>
          <cell r="N147">
            <v>15.655420303344727</v>
          </cell>
          <cell r="O147">
            <v>0.94642847776412964</v>
          </cell>
        </row>
        <row r="148">
          <cell r="A148">
            <v>105253553</v>
          </cell>
          <cell r="B148" t="str">
            <v>Fort LeBoeuf SD</v>
          </cell>
          <cell r="C148" t="str">
            <v>School District</v>
          </cell>
          <cell r="D148">
            <v>33757256</v>
          </cell>
          <cell r="E148">
            <v>23360590</v>
          </cell>
          <cell r="F148">
            <v>-10396666</v>
          </cell>
          <cell r="G148">
            <v>-0.3079831600189209</v>
          </cell>
          <cell r="H148">
            <v>311</v>
          </cell>
          <cell r="I148">
            <v>175.78765869140625</v>
          </cell>
          <cell r="J148">
            <v>-135.21234130859375</v>
          </cell>
          <cell r="K148">
            <v>-0.43476638197898865</v>
          </cell>
          <cell r="L148">
            <v>14.680123329162598</v>
          </cell>
          <cell r="M148">
            <v>28.201290130615234</v>
          </cell>
          <cell r="N148">
            <v>13.521166801452637</v>
          </cell>
          <cell r="O148">
            <v>0.92105269432067871</v>
          </cell>
        </row>
        <row r="149">
          <cell r="A149">
            <v>105253903</v>
          </cell>
          <cell r="B149" t="str">
            <v>General McLane SD</v>
          </cell>
          <cell r="C149" t="str">
            <v>School District</v>
          </cell>
          <cell r="D149">
            <v>33415488</v>
          </cell>
          <cell r="E149">
            <v>23247722</v>
          </cell>
          <cell r="F149">
            <v>-10167766</v>
          </cell>
          <cell r="G149">
            <v>-0.3042830228805542</v>
          </cell>
          <cell r="H149">
            <v>310.5</v>
          </cell>
          <cell r="I149">
            <v>185.527099609375</v>
          </cell>
          <cell r="J149">
            <v>-124.972900390625</v>
          </cell>
          <cell r="K149">
            <v>-0.40248921513557434</v>
          </cell>
          <cell r="L149">
            <v>14.231813430786133</v>
          </cell>
          <cell r="M149">
            <v>26.355209350585938</v>
          </cell>
          <cell r="N149">
            <v>12.123395919799805</v>
          </cell>
          <cell r="O149">
            <v>0.85185182094573975</v>
          </cell>
        </row>
        <row r="150">
          <cell r="A150">
            <v>105254053</v>
          </cell>
          <cell r="B150" t="str">
            <v>Girard SD</v>
          </cell>
          <cell r="C150" t="str">
            <v>School District</v>
          </cell>
          <cell r="D150">
            <v>27939498</v>
          </cell>
          <cell r="E150">
            <v>18346514</v>
          </cell>
          <cell r="F150">
            <v>-9592984</v>
          </cell>
          <cell r="G150">
            <v>-0.34334847331047058</v>
          </cell>
          <cell r="H150">
            <v>213</v>
          </cell>
          <cell r="I150">
            <v>108.22230529785156</v>
          </cell>
          <cell r="J150">
            <v>-104.77769470214844</v>
          </cell>
          <cell r="K150">
            <v>-0.4919140636920929</v>
          </cell>
          <cell r="L150">
            <v>14.587543487548828</v>
          </cell>
          <cell r="M150">
            <v>28.672069549560547</v>
          </cell>
          <cell r="N150">
            <v>14.084526062011719</v>
          </cell>
          <cell r="O150">
            <v>0.96551734209060669</v>
          </cell>
        </row>
        <row r="151">
          <cell r="A151">
            <v>105254353</v>
          </cell>
          <cell r="B151" t="str">
            <v>Harbor Creek SD</v>
          </cell>
          <cell r="C151" t="str">
            <v>School District</v>
          </cell>
          <cell r="D151">
            <v>37336672</v>
          </cell>
          <cell r="E151">
            <v>24299552</v>
          </cell>
          <cell r="F151">
            <v>-13037120</v>
          </cell>
          <cell r="G151">
            <v>-0.34917733073234558</v>
          </cell>
          <cell r="H151">
            <v>261.5</v>
          </cell>
          <cell r="I151">
            <v>137.875</v>
          </cell>
          <cell r="J151">
            <v>-123.625</v>
          </cell>
          <cell r="K151">
            <v>-0.47275334596633911</v>
          </cell>
          <cell r="L151">
            <v>14.863972663879395</v>
          </cell>
          <cell r="M151">
            <v>28.73701286315918</v>
          </cell>
          <cell r="N151">
            <v>13.873040199279785</v>
          </cell>
          <cell r="O151">
            <v>0.93333327770233154</v>
          </cell>
        </row>
        <row r="152">
          <cell r="A152">
            <v>105256553</v>
          </cell>
          <cell r="B152" t="str">
            <v>Iroquois SD</v>
          </cell>
          <cell r="C152" t="str">
            <v>School District</v>
          </cell>
          <cell r="D152">
            <v>35326912</v>
          </cell>
          <cell r="E152">
            <v>27881596</v>
          </cell>
          <cell r="F152">
            <v>-7445316</v>
          </cell>
          <cell r="G152">
            <v>-0.21075479686260223</v>
          </cell>
          <cell r="H152">
            <v>142.5</v>
          </cell>
          <cell r="I152">
            <v>62.194709777832031</v>
          </cell>
          <cell r="J152">
            <v>-80.305290222167969</v>
          </cell>
          <cell r="K152">
            <v>-0.56354588270187378</v>
          </cell>
          <cell r="L152">
            <v>14.929481506347656</v>
          </cell>
          <cell r="M152">
            <v>32.609130859375</v>
          </cell>
          <cell r="N152">
            <v>17.679649353027344</v>
          </cell>
          <cell r="O152">
            <v>1.1842105388641357</v>
          </cell>
        </row>
        <row r="153">
          <cell r="A153">
            <v>105257512</v>
          </cell>
          <cell r="B153" t="str">
            <v>Erie Rise Leadership Academy CS</v>
          </cell>
          <cell r="C153" t="str">
            <v>Charter School</v>
          </cell>
          <cell r="D153">
            <v>6892143</v>
          </cell>
          <cell r="E153">
            <v>5254923</v>
          </cell>
          <cell r="F153">
            <v>-1637220</v>
          </cell>
          <cell r="G153">
            <v>-0.23754875361919403</v>
          </cell>
          <cell r="H153">
            <v>71</v>
          </cell>
          <cell r="I153">
            <v>43.859729766845703</v>
          </cell>
          <cell r="J153">
            <v>-27.140270233154297</v>
          </cell>
          <cell r="K153">
            <v>-0.38225731253623962</v>
          </cell>
          <cell r="L153">
            <v>12.818514823913574</v>
          </cell>
          <cell r="M153">
            <v>22.263736724853516</v>
          </cell>
          <cell r="N153">
            <v>9.4452219009399414</v>
          </cell>
          <cell r="O153">
            <v>0.73684215545654297</v>
          </cell>
          <cell r="P153">
            <v>0</v>
          </cell>
        </row>
        <row r="154">
          <cell r="A154">
            <v>105257602</v>
          </cell>
          <cell r="B154" t="str">
            <v>Millcreek Township SD</v>
          </cell>
          <cell r="C154" t="str">
            <v>School District</v>
          </cell>
          <cell r="D154">
            <v>102868432</v>
          </cell>
          <cell r="E154">
            <v>77048952</v>
          </cell>
          <cell r="F154">
            <v>-25819480</v>
          </cell>
          <cell r="G154">
            <v>-0.25099518895149231</v>
          </cell>
          <cell r="H154">
            <v>767</v>
          </cell>
          <cell r="I154">
            <v>493.31671142578125</v>
          </cell>
          <cell r="J154">
            <v>-273.68328857421875</v>
          </cell>
          <cell r="K154">
            <v>-0.35682305693626404</v>
          </cell>
          <cell r="L154">
            <v>14.933303833007813</v>
          </cell>
          <cell r="M154">
            <v>23.774682998657227</v>
          </cell>
          <cell r="N154">
            <v>8.8413791656494141</v>
          </cell>
          <cell r="O154">
            <v>0.59205782413482666</v>
          </cell>
        </row>
        <row r="155">
          <cell r="A155">
            <v>105258303</v>
          </cell>
          <cell r="B155" t="str">
            <v>North East SD</v>
          </cell>
          <cell r="C155" t="str">
            <v>School District</v>
          </cell>
          <cell r="D155">
            <v>25487654</v>
          </cell>
          <cell r="E155">
            <v>18083172</v>
          </cell>
          <cell r="F155">
            <v>-7404482</v>
          </cell>
          <cell r="G155">
            <v>-0.29051250219345093</v>
          </cell>
          <cell r="H155">
            <v>233</v>
          </cell>
          <cell r="I155">
            <v>142.28656005859375</v>
          </cell>
          <cell r="J155">
            <v>-90.71343994140625</v>
          </cell>
          <cell r="K155">
            <v>-0.38932806253433228</v>
          </cell>
          <cell r="L155">
            <v>14.86522102355957</v>
          </cell>
          <cell r="M155">
            <v>25.071193695068359</v>
          </cell>
          <cell r="N155">
            <v>10.205972671508789</v>
          </cell>
          <cell r="O155">
            <v>0.68656718730926514</v>
          </cell>
        </row>
        <row r="156">
          <cell r="A156">
            <v>105258503</v>
          </cell>
          <cell r="B156" t="str">
            <v>Northwestern SD</v>
          </cell>
          <cell r="C156" t="str">
            <v>School District</v>
          </cell>
          <cell r="D156">
            <v>21663818</v>
          </cell>
          <cell r="E156">
            <v>15244238</v>
          </cell>
          <cell r="F156">
            <v>-6419580</v>
          </cell>
          <cell r="G156">
            <v>-0.29632726311683655</v>
          </cell>
          <cell r="H156">
            <v>197</v>
          </cell>
          <cell r="I156">
            <v>114.14305114746094</v>
          </cell>
          <cell r="J156">
            <v>-82.856948852539063</v>
          </cell>
          <cell r="K156">
            <v>-0.42059364914894104</v>
          </cell>
          <cell r="L156">
            <v>13.137609481811523</v>
          </cell>
          <cell r="M156">
            <v>24.633018493652344</v>
          </cell>
          <cell r="N156">
            <v>11.49540901184082</v>
          </cell>
          <cell r="O156">
            <v>0.87500005960464478</v>
          </cell>
        </row>
        <row r="157">
          <cell r="A157">
            <v>105259103</v>
          </cell>
          <cell r="B157" t="str">
            <v>Union City Area SD</v>
          </cell>
          <cell r="C157" t="str">
            <v>School District</v>
          </cell>
          <cell r="D157">
            <v>19679402</v>
          </cell>
          <cell r="E157">
            <v>11820406</v>
          </cell>
          <cell r="F157">
            <v>-7858996</v>
          </cell>
          <cell r="G157">
            <v>-0.39935135841369629</v>
          </cell>
          <cell r="H157">
            <v>163</v>
          </cell>
          <cell r="I157">
            <v>71.790420532226563</v>
          </cell>
          <cell r="J157">
            <v>-91.209579467773438</v>
          </cell>
          <cell r="K157">
            <v>-0.55956798791885376</v>
          </cell>
          <cell r="L157">
            <v>13.053567886352539</v>
          </cell>
          <cell r="M157">
            <v>32.040576934814453</v>
          </cell>
          <cell r="N157">
            <v>18.987009048461914</v>
          </cell>
          <cell r="O157">
            <v>1.4545454978942871</v>
          </cell>
        </row>
        <row r="158">
          <cell r="A158">
            <v>105259703</v>
          </cell>
          <cell r="B158" t="str">
            <v>Wattsburg Area SD</v>
          </cell>
          <cell r="C158" t="str">
            <v>School District</v>
          </cell>
          <cell r="D158">
            <v>26715564</v>
          </cell>
          <cell r="E158">
            <v>15454210</v>
          </cell>
          <cell r="F158">
            <v>-11261354</v>
          </cell>
          <cell r="G158">
            <v>-0.42152783274650574</v>
          </cell>
          <cell r="H158">
            <v>217</v>
          </cell>
          <cell r="I158">
            <v>81.917648315429688</v>
          </cell>
          <cell r="J158">
            <v>-135.08235168457031</v>
          </cell>
          <cell r="K158">
            <v>-0.62249928712844849</v>
          </cell>
          <cell r="L158">
            <v>14.122085571289063</v>
          </cell>
          <cell r="M158">
            <v>39.043411254882813</v>
          </cell>
          <cell r="N158">
            <v>24.92132568359375</v>
          </cell>
          <cell r="O158">
            <v>1.7647057771682739</v>
          </cell>
        </row>
        <row r="159">
          <cell r="A159">
            <v>105620001</v>
          </cell>
          <cell r="B159" t="str">
            <v>Tidioute Community CS</v>
          </cell>
          <cell r="C159" t="str">
            <v>Charter School</v>
          </cell>
          <cell r="D159">
            <v>4813713.5</v>
          </cell>
          <cell r="E159">
            <v>2969968.5</v>
          </cell>
          <cell r="F159">
            <v>-1843745</v>
          </cell>
          <cell r="G159">
            <v>-0.38301926851272583</v>
          </cell>
          <cell r="H159">
            <v>45.5</v>
          </cell>
          <cell r="I159">
            <v>20.526634216308594</v>
          </cell>
          <cell r="J159">
            <v>-24.973365783691406</v>
          </cell>
          <cell r="K159">
            <v>-0.54886519908905029</v>
          </cell>
          <cell r="L159">
            <v>10.143896102905273</v>
          </cell>
          <cell r="M159">
            <v>21.012357711791992</v>
          </cell>
          <cell r="N159">
            <v>10.868461608886719</v>
          </cell>
          <cell r="O159">
            <v>1.0714287757873535</v>
          </cell>
          <cell r="P159">
            <v>0</v>
          </cell>
        </row>
        <row r="160">
          <cell r="A160">
            <v>105628302</v>
          </cell>
          <cell r="B160" t="str">
            <v>Warren County SD</v>
          </cell>
          <cell r="C160" t="str">
            <v>School District</v>
          </cell>
          <cell r="D160">
            <v>81039368</v>
          </cell>
          <cell r="E160">
            <v>53102084</v>
          </cell>
          <cell r="F160">
            <v>-27937284</v>
          </cell>
          <cell r="G160">
            <v>-0.34473720192909241</v>
          </cell>
          <cell r="H160">
            <v>591.5</v>
          </cell>
          <cell r="I160">
            <v>294.83843994140625</v>
          </cell>
          <cell r="J160">
            <v>-296.66156005859375</v>
          </cell>
          <cell r="K160">
            <v>-0.50154107809066772</v>
          </cell>
          <cell r="L160">
            <v>15.434453010559082</v>
          </cell>
          <cell r="M160">
            <v>31.416227340698242</v>
          </cell>
          <cell r="N160">
            <v>15.98177433013916</v>
          </cell>
          <cell r="O160">
            <v>1.0354610681533813</v>
          </cell>
        </row>
        <row r="161">
          <cell r="A161">
            <v>106000000</v>
          </cell>
          <cell r="B161" t="str">
            <v>Riverview IU 6</v>
          </cell>
          <cell r="C161" t="str">
            <v>Intermediate Unit</v>
          </cell>
          <cell r="D161">
            <v>27704658</v>
          </cell>
          <cell r="E161">
            <v>16573369</v>
          </cell>
          <cell r="F161">
            <v>-11131289</v>
          </cell>
          <cell r="G161">
            <v>-0.40178403258323669</v>
          </cell>
          <cell r="H161">
            <v>176.5</v>
          </cell>
          <cell r="I161">
            <v>94.685394287109375</v>
          </cell>
          <cell r="J161">
            <v>-81.814605712890625</v>
          </cell>
          <cell r="K161">
            <v>-0.46353885531425476</v>
          </cell>
          <cell r="L161">
            <v>2.1282050609588623</v>
          </cell>
          <cell r="M161">
            <v>4.0487804412841797</v>
          </cell>
          <cell r="N161">
            <v>1.9205753803253174</v>
          </cell>
          <cell r="O161">
            <v>0.90243905782699585</v>
          </cell>
          <cell r="P161">
            <v>0</v>
          </cell>
        </row>
        <row r="162">
          <cell r="A162">
            <v>106160303</v>
          </cell>
          <cell r="B162" t="str">
            <v>Allegheny-Clarion Valley SD</v>
          </cell>
          <cell r="C162" t="str">
            <v>School District</v>
          </cell>
          <cell r="D162">
            <v>15273176</v>
          </cell>
          <cell r="E162">
            <v>8703246</v>
          </cell>
          <cell r="F162">
            <v>-6569930</v>
          </cell>
          <cell r="G162">
            <v>-0.43016135692596436</v>
          </cell>
          <cell r="H162">
            <v>124</v>
          </cell>
          <cell r="I162">
            <v>44.450431823730469</v>
          </cell>
          <cell r="J162">
            <v>-79.549568176269531</v>
          </cell>
          <cell r="K162">
            <v>-0.64152878522872925</v>
          </cell>
          <cell r="L162">
            <v>11.737339019775391</v>
          </cell>
          <cell r="M162">
            <v>34.594264984130859</v>
          </cell>
          <cell r="N162">
            <v>22.856925964355469</v>
          </cell>
          <cell r="O162">
            <v>1.9473686218261719</v>
          </cell>
        </row>
        <row r="163">
          <cell r="A163">
            <v>106161203</v>
          </cell>
          <cell r="B163" t="str">
            <v>Clarion Area SD</v>
          </cell>
          <cell r="C163" t="str">
            <v>School District</v>
          </cell>
          <cell r="D163">
            <v>16520885</v>
          </cell>
          <cell r="E163">
            <v>9316180</v>
          </cell>
          <cell r="F163">
            <v>-7204705</v>
          </cell>
          <cell r="G163">
            <v>-0.43609678745269775</v>
          </cell>
          <cell r="H163">
            <v>121.5</v>
          </cell>
          <cell r="I163">
            <v>51.227462768554688</v>
          </cell>
          <cell r="J163">
            <v>-70.272537231445313</v>
          </cell>
          <cell r="K163">
            <v>-0.57837480306625366</v>
          </cell>
          <cell r="L163">
            <v>12.88555908203125</v>
          </cell>
          <cell r="M163">
            <v>36.202285766601563</v>
          </cell>
          <cell r="N163">
            <v>23.316726684570313</v>
          </cell>
          <cell r="O163">
            <v>1.8095238208770752</v>
          </cell>
        </row>
        <row r="164">
          <cell r="A164">
            <v>106161357</v>
          </cell>
          <cell r="B164" t="str">
            <v>Clarion County Career Center</v>
          </cell>
          <cell r="C164" t="str">
            <v>Vo-Tech</v>
          </cell>
          <cell r="D164">
            <v>2687265.25</v>
          </cell>
          <cell r="E164">
            <v>3157041.25</v>
          </cell>
          <cell r="F164">
            <v>469776</v>
          </cell>
          <cell r="G164">
            <v>0.17481563985347748</v>
          </cell>
          <cell r="H164">
            <v>27</v>
          </cell>
          <cell r="I164">
            <v>27</v>
          </cell>
          <cell r="J164">
            <v>0</v>
          </cell>
          <cell r="K164">
            <v>0</v>
          </cell>
          <cell r="L164">
            <v>30.181818008422852</v>
          </cell>
          <cell r="M164">
            <v>30.181818008422852</v>
          </cell>
          <cell r="N164">
            <v>0</v>
          </cell>
          <cell r="O164">
            <v>0</v>
          </cell>
          <cell r="P164">
            <v>1</v>
          </cell>
        </row>
        <row r="165">
          <cell r="A165">
            <v>106161703</v>
          </cell>
          <cell r="B165" t="str">
            <v>Clarion-Limestone Area SD</v>
          </cell>
          <cell r="C165" t="str">
            <v>School District</v>
          </cell>
          <cell r="D165">
            <v>15133846</v>
          </cell>
          <cell r="E165">
            <v>9445766</v>
          </cell>
          <cell r="F165">
            <v>-5688080</v>
          </cell>
          <cell r="G165">
            <v>-0.37585157155990601</v>
          </cell>
          <cell r="H165">
            <v>143.5</v>
          </cell>
          <cell r="I165">
            <v>71.443252563476563</v>
          </cell>
          <cell r="J165">
            <v>-72.056747436523438</v>
          </cell>
          <cell r="K165">
            <v>-0.50213760137557983</v>
          </cell>
          <cell r="L165">
            <v>12.10850715637207</v>
          </cell>
          <cell r="M165">
            <v>23.871057510375977</v>
          </cell>
          <cell r="N165">
            <v>11.762550354003906</v>
          </cell>
          <cell r="O165">
            <v>0.97142863273620605</v>
          </cell>
        </row>
        <row r="166">
          <cell r="A166">
            <v>106166503</v>
          </cell>
          <cell r="B166" t="str">
            <v>Keystone SD</v>
          </cell>
          <cell r="C166" t="str">
            <v>School District</v>
          </cell>
          <cell r="D166">
            <v>16594631</v>
          </cell>
          <cell r="E166">
            <v>10697617</v>
          </cell>
          <cell r="F166">
            <v>-5897014</v>
          </cell>
          <cell r="G166">
            <v>-0.35535675287246704</v>
          </cell>
          <cell r="H166">
            <v>135</v>
          </cell>
          <cell r="I166">
            <v>73.6126708984375</v>
          </cell>
          <cell r="J166">
            <v>-61.3873291015625</v>
          </cell>
          <cell r="K166">
            <v>-0.45472094416618347</v>
          </cell>
          <cell r="L166">
            <v>13.684348106384277</v>
          </cell>
          <cell r="M166">
            <v>24.210769653320313</v>
          </cell>
          <cell r="N166">
            <v>10.526421546936035</v>
          </cell>
          <cell r="O166">
            <v>0.76923078298568726</v>
          </cell>
        </row>
        <row r="167">
          <cell r="A167">
            <v>106167504</v>
          </cell>
          <cell r="B167" t="str">
            <v>North Clarion County SD</v>
          </cell>
          <cell r="C167" t="str">
            <v>School District</v>
          </cell>
          <cell r="D167">
            <v>9372155</v>
          </cell>
          <cell r="E167">
            <v>6618171</v>
          </cell>
          <cell r="F167">
            <v>-2753984</v>
          </cell>
          <cell r="G167">
            <v>-0.2938474714756012</v>
          </cell>
          <cell r="H167">
            <v>77</v>
          </cell>
          <cell r="I167">
            <v>44.164325714111328</v>
          </cell>
          <cell r="J167">
            <v>-32.835674285888672</v>
          </cell>
          <cell r="K167">
            <v>-0.42643731832504272</v>
          </cell>
          <cell r="L167">
            <v>12.925586700439453</v>
          </cell>
          <cell r="M167">
            <v>23.783079147338867</v>
          </cell>
          <cell r="N167">
            <v>10.857492446899414</v>
          </cell>
          <cell r="O167">
            <v>0.8399999737739563</v>
          </cell>
        </row>
        <row r="168">
          <cell r="A168">
            <v>106168003</v>
          </cell>
          <cell r="B168" t="str">
            <v>Redbank Valley SD</v>
          </cell>
          <cell r="C168" t="str">
            <v>School District</v>
          </cell>
          <cell r="D168">
            <v>17467600</v>
          </cell>
          <cell r="E168">
            <v>12336890</v>
          </cell>
          <cell r="F168">
            <v>-5130710</v>
          </cell>
          <cell r="G168">
            <v>-0.29372724890708923</v>
          </cell>
          <cell r="H168">
            <v>137.5</v>
          </cell>
          <cell r="I168">
            <v>76.619964599609375</v>
          </cell>
          <cell r="J168">
            <v>-60.880035400390625</v>
          </cell>
          <cell r="K168">
            <v>-0.44276389479637146</v>
          </cell>
          <cell r="L168">
            <v>15.267386436462402</v>
          </cell>
          <cell r="M168">
            <v>26.023954391479492</v>
          </cell>
          <cell r="N168">
            <v>10.75656795501709</v>
          </cell>
          <cell r="O168">
            <v>0.70454549789428711</v>
          </cell>
        </row>
        <row r="169">
          <cell r="A169">
            <v>106169003</v>
          </cell>
          <cell r="B169" t="str">
            <v>Union SD</v>
          </cell>
          <cell r="C169" t="str">
            <v>School District</v>
          </cell>
          <cell r="D169">
            <v>11572220</v>
          </cell>
          <cell r="E169">
            <v>6720311</v>
          </cell>
          <cell r="F169">
            <v>-4851909</v>
          </cell>
          <cell r="G169">
            <v>-0.41927209496498108</v>
          </cell>
          <cell r="H169">
            <v>134</v>
          </cell>
          <cell r="I169">
            <v>60.674392700195313</v>
          </cell>
          <cell r="J169">
            <v>-73.325607299804688</v>
          </cell>
          <cell r="K169">
            <v>-0.54720604419708252</v>
          </cell>
          <cell r="L169">
            <v>11.619450569152832</v>
          </cell>
          <cell r="M169">
            <v>24.691333770751953</v>
          </cell>
          <cell r="N169">
            <v>13.071883201599121</v>
          </cell>
          <cell r="O169">
            <v>1.1250001192092896</v>
          </cell>
        </row>
        <row r="170">
          <cell r="A170">
            <v>106172003</v>
          </cell>
          <cell r="B170" t="str">
            <v>DuBois Area SD</v>
          </cell>
          <cell r="C170" t="str">
            <v>School District</v>
          </cell>
          <cell r="D170">
            <v>60402376</v>
          </cell>
          <cell r="E170">
            <v>42858232</v>
          </cell>
          <cell r="F170">
            <v>-17544144</v>
          </cell>
          <cell r="G170">
            <v>-0.29045453667640686</v>
          </cell>
          <cell r="H170">
            <v>550.5</v>
          </cell>
          <cell r="I170">
            <v>337.34771728515625</v>
          </cell>
          <cell r="J170">
            <v>-213.15228271484375</v>
          </cell>
          <cell r="K170">
            <v>-0.38719761371612549</v>
          </cell>
          <cell r="L170">
            <v>14.763084411621094</v>
          </cell>
          <cell r="M170">
            <v>23.564153671264648</v>
          </cell>
          <cell r="N170">
            <v>8.8010692596435547</v>
          </cell>
          <cell r="O170">
            <v>0.5961538553237915</v>
          </cell>
        </row>
        <row r="171">
          <cell r="A171">
            <v>106272003</v>
          </cell>
          <cell r="B171" t="str">
            <v>Forest Area SD</v>
          </cell>
          <cell r="C171" t="str">
            <v>School District</v>
          </cell>
          <cell r="D171">
            <v>13774686</v>
          </cell>
          <cell r="E171">
            <v>6623951.5</v>
          </cell>
          <cell r="F171">
            <v>-7150734.5</v>
          </cell>
          <cell r="G171">
            <v>-0.51912140846252441</v>
          </cell>
          <cell r="H171">
            <v>86.5</v>
          </cell>
          <cell r="I171">
            <v>22.448814392089844</v>
          </cell>
          <cell r="J171">
            <v>-64.051185607910156</v>
          </cell>
          <cell r="K171">
            <v>-0.74047613143920898</v>
          </cell>
          <cell r="L171">
            <v>10.723877906799316</v>
          </cell>
          <cell r="M171">
            <v>43.967899322509766</v>
          </cell>
          <cell r="N171">
            <v>33.244022369384766</v>
          </cell>
          <cell r="O171">
            <v>3.0999999046325684</v>
          </cell>
        </row>
        <row r="172">
          <cell r="A172">
            <v>106330703</v>
          </cell>
          <cell r="B172" t="str">
            <v>Brockway Area SD</v>
          </cell>
          <cell r="C172" t="str">
            <v>School District</v>
          </cell>
          <cell r="D172">
            <v>15883913</v>
          </cell>
          <cell r="E172">
            <v>11281932</v>
          </cell>
          <cell r="F172">
            <v>-4601981</v>
          </cell>
          <cell r="G172">
            <v>-0.2897258996963501</v>
          </cell>
          <cell r="H172">
            <v>147.5</v>
          </cell>
          <cell r="I172">
            <v>90.997787475585938</v>
          </cell>
          <cell r="J172">
            <v>-56.502212524414063</v>
          </cell>
          <cell r="K172">
            <v>-0.3830658495426178</v>
          </cell>
          <cell r="L172">
            <v>13.98317813873291</v>
          </cell>
          <cell r="M172">
            <v>23.199363708496094</v>
          </cell>
          <cell r="N172">
            <v>9.2161855697631836</v>
          </cell>
          <cell r="O172">
            <v>0.65909093618392944</v>
          </cell>
        </row>
        <row r="173">
          <cell r="A173">
            <v>106330803</v>
          </cell>
          <cell r="B173" t="str">
            <v>Brookville Area SD</v>
          </cell>
          <cell r="C173" t="str">
            <v>School District</v>
          </cell>
          <cell r="D173">
            <v>26301132</v>
          </cell>
          <cell r="E173">
            <v>17696702</v>
          </cell>
          <cell r="F173">
            <v>-8604430</v>
          </cell>
          <cell r="G173">
            <v>-0.32715055346488953</v>
          </cell>
          <cell r="H173">
            <v>218.5</v>
          </cell>
          <cell r="I173">
            <v>115.32644653320313</v>
          </cell>
          <cell r="J173">
            <v>-103.17355346679688</v>
          </cell>
          <cell r="K173">
            <v>-0.47219017148017883</v>
          </cell>
          <cell r="L173">
            <v>14.242323875427246</v>
          </cell>
          <cell r="M173">
            <v>27.467338562011719</v>
          </cell>
          <cell r="N173">
            <v>13.225014686584473</v>
          </cell>
          <cell r="O173">
            <v>0.92857140302658081</v>
          </cell>
        </row>
        <row r="174">
          <cell r="A174">
            <v>106333407</v>
          </cell>
          <cell r="B174" t="str">
            <v>Jefferson County-DuBois AVTS</v>
          </cell>
          <cell r="C174" t="str">
            <v>Vo-Tech</v>
          </cell>
          <cell r="D174">
            <v>7796975</v>
          </cell>
          <cell r="E174">
            <v>4189586</v>
          </cell>
          <cell r="F174">
            <v>-3607389</v>
          </cell>
          <cell r="G174">
            <v>-0.46266520023345947</v>
          </cell>
          <cell r="H174">
            <v>60</v>
          </cell>
          <cell r="I174">
            <v>17.76262092590332</v>
          </cell>
          <cell r="J174">
            <v>-42.237380981445313</v>
          </cell>
          <cell r="K174">
            <v>-0.70395636558532715</v>
          </cell>
          <cell r="L174">
            <v>10.685714721679688</v>
          </cell>
          <cell r="M174">
            <v>37.400001525878906</v>
          </cell>
          <cell r="N174">
            <v>26.714286804199219</v>
          </cell>
          <cell r="O174">
            <v>2.5</v>
          </cell>
          <cell r="P174">
            <v>0</v>
          </cell>
        </row>
        <row r="175">
          <cell r="A175">
            <v>106338003</v>
          </cell>
          <cell r="B175" t="str">
            <v>Punxsutawney Area SD</v>
          </cell>
          <cell r="C175" t="str">
            <v>School District</v>
          </cell>
          <cell r="D175">
            <v>40314948</v>
          </cell>
          <cell r="E175">
            <v>25989852</v>
          </cell>
          <cell r="F175">
            <v>-14325096</v>
          </cell>
          <cell r="G175">
            <v>-0.35532963275909424</v>
          </cell>
          <cell r="H175">
            <v>366</v>
          </cell>
          <cell r="I175">
            <v>171.71693420410156</v>
          </cell>
          <cell r="J175">
            <v>-194.28306579589844</v>
          </cell>
          <cell r="K175">
            <v>-0.53082805871963501</v>
          </cell>
          <cell r="L175">
            <v>14.140039443969727</v>
          </cell>
          <cell r="M175">
            <v>33.283477783203125</v>
          </cell>
          <cell r="N175">
            <v>19.143438339233398</v>
          </cell>
          <cell r="O175">
            <v>1.3538461923599243</v>
          </cell>
        </row>
        <row r="176">
          <cell r="A176">
            <v>106611303</v>
          </cell>
          <cell r="B176" t="str">
            <v>Cranberry Area SD</v>
          </cell>
          <cell r="C176" t="str">
            <v>School District</v>
          </cell>
          <cell r="D176">
            <v>19861450</v>
          </cell>
          <cell r="E176">
            <v>12918198</v>
          </cell>
          <cell r="F176">
            <v>-6943252</v>
          </cell>
          <cell r="G176">
            <v>-0.34958434104919434</v>
          </cell>
          <cell r="H176">
            <v>165</v>
          </cell>
          <cell r="I176">
            <v>85.120834350585938</v>
          </cell>
          <cell r="J176">
            <v>-79.879165649414063</v>
          </cell>
          <cell r="K176">
            <v>-0.48411616683006287</v>
          </cell>
          <cell r="L176">
            <v>13.628023147583008</v>
          </cell>
          <cell r="M176">
            <v>27.905000686645508</v>
          </cell>
          <cell r="N176">
            <v>14.2769775390625</v>
          </cell>
          <cell r="O176">
            <v>1.047619104385376</v>
          </cell>
        </row>
        <row r="177">
          <cell r="A177">
            <v>106612203</v>
          </cell>
          <cell r="B177" t="str">
            <v>Franklin Area SD</v>
          </cell>
          <cell r="C177" t="str">
            <v>School District</v>
          </cell>
          <cell r="D177">
            <v>33789824</v>
          </cell>
          <cell r="E177">
            <v>22063400</v>
          </cell>
          <cell r="F177">
            <v>-11726424</v>
          </cell>
          <cell r="G177">
            <v>-0.34704011678695679</v>
          </cell>
          <cell r="H177">
            <v>253</v>
          </cell>
          <cell r="I177">
            <v>131.6566162109375</v>
          </cell>
          <cell r="J177">
            <v>-121.3433837890625</v>
          </cell>
          <cell r="K177">
            <v>-0.4796181321144104</v>
          </cell>
          <cell r="L177">
            <v>14.42252254486084</v>
          </cell>
          <cell r="M177">
            <v>29.28209114074707</v>
          </cell>
          <cell r="N177">
            <v>14.85956859588623</v>
          </cell>
          <cell r="O177">
            <v>1.0303030014038086</v>
          </cell>
        </row>
        <row r="178">
          <cell r="A178">
            <v>106616203</v>
          </cell>
          <cell r="B178" t="str">
            <v>Oil City Area SD</v>
          </cell>
          <cell r="C178" t="str">
            <v>School District</v>
          </cell>
          <cell r="D178">
            <v>33205618</v>
          </cell>
          <cell r="E178">
            <v>21674428</v>
          </cell>
          <cell r="F178">
            <v>-11531190</v>
          </cell>
          <cell r="G178">
            <v>-0.34726622700691223</v>
          </cell>
          <cell r="H178">
            <v>272</v>
          </cell>
          <cell r="I178">
            <v>127.23393249511719</v>
          </cell>
          <cell r="J178">
            <v>-144.76606750488281</v>
          </cell>
          <cell r="K178">
            <v>-0.53222817182540894</v>
          </cell>
          <cell r="L178">
            <v>14.231904983520508</v>
          </cell>
          <cell r="M178">
            <v>30.948745727539063</v>
          </cell>
          <cell r="N178">
            <v>16.716840744018555</v>
          </cell>
          <cell r="O178">
            <v>1.1746032238006592</v>
          </cell>
        </row>
        <row r="179">
          <cell r="A179">
            <v>106617203</v>
          </cell>
          <cell r="B179" t="str">
            <v>Titusville Area SD</v>
          </cell>
          <cell r="C179" t="str">
            <v>School District</v>
          </cell>
          <cell r="D179">
            <v>33643848</v>
          </cell>
          <cell r="E179">
            <v>22165614</v>
          </cell>
          <cell r="F179">
            <v>-11478234</v>
          </cell>
          <cell r="G179">
            <v>-0.34116888046264648</v>
          </cell>
          <cell r="H179">
            <v>284</v>
          </cell>
          <cell r="I179">
            <v>152.56268310546875</v>
          </cell>
          <cell r="J179">
            <v>-131.43731689453125</v>
          </cell>
          <cell r="K179">
            <v>-0.46280744671821594</v>
          </cell>
          <cell r="L179">
            <v>14.452868461608887</v>
          </cell>
          <cell r="M179">
            <v>26.75733757019043</v>
          </cell>
          <cell r="N179">
            <v>12.304469108581543</v>
          </cell>
          <cell r="O179">
            <v>0.85135138034820557</v>
          </cell>
        </row>
        <row r="180">
          <cell r="A180">
            <v>106618603</v>
          </cell>
          <cell r="B180" t="str">
            <v>Valley Grove SD</v>
          </cell>
          <cell r="C180" t="str">
            <v>School District</v>
          </cell>
          <cell r="D180">
            <v>14154399</v>
          </cell>
          <cell r="E180">
            <v>8899691</v>
          </cell>
          <cell r="F180">
            <v>-5254708</v>
          </cell>
          <cell r="G180">
            <v>-0.37124204635620117</v>
          </cell>
          <cell r="H180">
            <v>115.5</v>
          </cell>
          <cell r="I180">
            <v>57.699436187744141</v>
          </cell>
          <cell r="J180">
            <v>-57.800563812255859</v>
          </cell>
          <cell r="K180">
            <v>-0.50043779611587524</v>
          </cell>
          <cell r="L180">
            <v>13.251145362854004</v>
          </cell>
          <cell r="M180">
            <v>25.674093246459961</v>
          </cell>
          <cell r="N180">
            <v>12.422947883605957</v>
          </cell>
          <cell r="O180">
            <v>0.93749994039535522</v>
          </cell>
        </row>
        <row r="181">
          <cell r="A181">
            <v>106619107</v>
          </cell>
          <cell r="B181" t="str">
            <v>Venango Technology Center</v>
          </cell>
          <cell r="C181" t="str">
            <v>Vo-Tech</v>
          </cell>
          <cell r="D181">
            <v>7109903.5</v>
          </cell>
          <cell r="E181">
            <v>6252484.5</v>
          </cell>
          <cell r="F181">
            <v>-857419</v>
          </cell>
          <cell r="G181">
            <v>-0.12059502303600311</v>
          </cell>
          <cell r="H181">
            <v>44.5</v>
          </cell>
          <cell r="I181">
            <v>33.842704772949219</v>
          </cell>
          <cell r="J181">
            <v>-10.657295227050781</v>
          </cell>
          <cell r="K181">
            <v>-0.23948977887630463</v>
          </cell>
          <cell r="L181">
            <v>32.3125</v>
          </cell>
          <cell r="M181">
            <v>47</v>
          </cell>
          <cell r="N181">
            <v>14.6875</v>
          </cell>
          <cell r="O181">
            <v>0.45454546809196472</v>
          </cell>
          <cell r="P181">
            <v>0</v>
          </cell>
        </row>
        <row r="182">
          <cell r="A182">
            <v>107000000</v>
          </cell>
          <cell r="B182" t="str">
            <v>Westmoreland IU 7</v>
          </cell>
          <cell r="C182" t="str">
            <v>Intermediate Unit</v>
          </cell>
          <cell r="D182">
            <v>34981760</v>
          </cell>
          <cell r="E182">
            <v>26066896</v>
          </cell>
          <cell r="F182">
            <v>-8914864</v>
          </cell>
          <cell r="G182">
            <v>-0.25484320521354675</v>
          </cell>
          <cell r="H182">
            <v>287.5</v>
          </cell>
          <cell r="I182">
            <v>173.4609375</v>
          </cell>
          <cell r="J182">
            <v>-114.0390625</v>
          </cell>
          <cell r="K182">
            <v>-0.39665761590003967</v>
          </cell>
          <cell r="L182">
            <v>1.25</v>
          </cell>
          <cell r="M182">
            <v>1.7241379022598267</v>
          </cell>
          <cell r="N182">
            <v>0.47413790225982666</v>
          </cell>
          <cell r="O182">
            <v>0.37931030988693237</v>
          </cell>
          <cell r="P182">
            <v>0</v>
          </cell>
        </row>
        <row r="183">
          <cell r="A183">
            <v>107650603</v>
          </cell>
          <cell r="B183" t="str">
            <v>Belle Vernon Area SD</v>
          </cell>
          <cell r="C183" t="str">
            <v>School District</v>
          </cell>
          <cell r="D183">
            <v>39254508</v>
          </cell>
          <cell r="E183">
            <v>28640560</v>
          </cell>
          <cell r="F183">
            <v>-10613948</v>
          </cell>
          <cell r="G183">
            <v>-0.27038800716400146</v>
          </cell>
          <cell r="H183">
            <v>279.5</v>
          </cell>
          <cell r="I183">
            <v>173.29315185546875</v>
          </cell>
          <cell r="J183">
            <v>-106.20684814453125</v>
          </cell>
          <cell r="K183">
            <v>-0.37998872995376587</v>
          </cell>
          <cell r="L183">
            <v>17.341770172119141</v>
          </cell>
          <cell r="M183">
            <v>28.504287719726563</v>
          </cell>
          <cell r="N183">
            <v>11.162517547607422</v>
          </cell>
          <cell r="O183">
            <v>0.64367806911468506</v>
          </cell>
        </row>
        <row r="184">
          <cell r="A184">
            <v>107650703</v>
          </cell>
          <cell r="B184" t="str">
            <v>Burrell SD</v>
          </cell>
          <cell r="C184" t="str">
            <v>School District</v>
          </cell>
          <cell r="D184">
            <v>30861728</v>
          </cell>
          <cell r="E184">
            <v>20456220</v>
          </cell>
          <cell r="F184">
            <v>-10405508</v>
          </cell>
          <cell r="G184">
            <v>-0.33716544508934021</v>
          </cell>
          <cell r="H184">
            <v>196.5</v>
          </cell>
          <cell r="I184">
            <v>99.673446655273438</v>
          </cell>
          <cell r="J184">
            <v>-96.826553344726563</v>
          </cell>
          <cell r="K184">
            <v>-0.49275600910186768</v>
          </cell>
          <cell r="L184">
            <v>15.285453796386719</v>
          </cell>
          <cell r="M184">
            <v>29.819164276123047</v>
          </cell>
          <cell r="N184">
            <v>14.533710479736328</v>
          </cell>
          <cell r="O184">
            <v>0.95081967115402222</v>
          </cell>
        </row>
        <row r="185">
          <cell r="A185">
            <v>107651207</v>
          </cell>
          <cell r="B185" t="str">
            <v>Central Westmoreland CTC</v>
          </cell>
          <cell r="C185" t="str">
            <v>Vo-Tech</v>
          </cell>
          <cell r="D185">
            <v>8575046</v>
          </cell>
          <cell r="E185">
            <v>10191704</v>
          </cell>
          <cell r="F185">
            <v>1616658</v>
          </cell>
          <cell r="G185">
            <v>0.18853053450584412</v>
          </cell>
          <cell r="H185">
            <v>63</v>
          </cell>
          <cell r="I185">
            <v>63</v>
          </cell>
          <cell r="J185">
            <v>0</v>
          </cell>
          <cell r="K185">
            <v>0</v>
          </cell>
          <cell r="L185">
            <v>32.333332061767578</v>
          </cell>
          <cell r="M185">
            <v>32.333332061767578</v>
          </cell>
          <cell r="N185">
            <v>0</v>
          </cell>
          <cell r="O185">
            <v>0</v>
          </cell>
          <cell r="P185">
            <v>1</v>
          </cell>
        </row>
        <row r="186">
          <cell r="A186">
            <v>107651603</v>
          </cell>
          <cell r="B186" t="str">
            <v>Derry Area SD</v>
          </cell>
          <cell r="C186" t="str">
            <v>School District</v>
          </cell>
          <cell r="D186">
            <v>55068320</v>
          </cell>
          <cell r="E186">
            <v>41375440</v>
          </cell>
          <cell r="F186">
            <v>-13692880</v>
          </cell>
          <cell r="G186">
            <v>-0.24865257740020752</v>
          </cell>
          <cell r="H186">
            <v>286.5</v>
          </cell>
          <cell r="I186">
            <v>138.3365478515625</v>
          </cell>
          <cell r="J186">
            <v>-148.1634521484375</v>
          </cell>
          <cell r="K186">
            <v>-0.51714992523193359</v>
          </cell>
          <cell r="L186">
            <v>15.502938270568848</v>
          </cell>
          <cell r="M186">
            <v>35.712123870849609</v>
          </cell>
          <cell r="N186">
            <v>20.209186553955078</v>
          </cell>
          <cell r="O186">
            <v>1.303571343421936</v>
          </cell>
        </row>
        <row r="187">
          <cell r="A187">
            <v>107652207</v>
          </cell>
          <cell r="B187" t="str">
            <v>Eastern Westmoreland CTC</v>
          </cell>
          <cell r="C187" t="str">
            <v>Vo-Tech</v>
          </cell>
          <cell r="D187">
            <v>4092712.5</v>
          </cell>
          <cell r="E187">
            <v>4611471.5</v>
          </cell>
          <cell r="F187">
            <v>518759</v>
          </cell>
          <cell r="G187">
            <v>0.12675188481807709</v>
          </cell>
          <cell r="H187">
            <v>32.5</v>
          </cell>
          <cell r="I187">
            <v>32.5</v>
          </cell>
          <cell r="J187">
            <v>0</v>
          </cell>
          <cell r="K187">
            <v>0</v>
          </cell>
          <cell r="L187">
            <v>27.333333969116211</v>
          </cell>
          <cell r="M187">
            <v>27.333333969116211</v>
          </cell>
          <cell r="N187">
            <v>0</v>
          </cell>
          <cell r="O187">
            <v>0</v>
          </cell>
          <cell r="P187">
            <v>1</v>
          </cell>
        </row>
        <row r="188">
          <cell r="A188">
            <v>107652603</v>
          </cell>
          <cell r="B188" t="str">
            <v>Franklin Regional SD</v>
          </cell>
          <cell r="C188" t="str">
            <v>School District</v>
          </cell>
          <cell r="D188">
            <v>58561536</v>
          </cell>
          <cell r="E188">
            <v>38890096</v>
          </cell>
          <cell r="F188">
            <v>-19671440</v>
          </cell>
          <cell r="G188">
            <v>-0.33591058850288391</v>
          </cell>
          <cell r="H188">
            <v>379.5</v>
          </cell>
          <cell r="I188">
            <v>205.88096618652344</v>
          </cell>
          <cell r="J188">
            <v>-173.61903381347656</v>
          </cell>
          <cell r="K188">
            <v>-0.45749416947364807</v>
          </cell>
          <cell r="L188">
            <v>14.791047096252441</v>
          </cell>
          <cell r="M188">
            <v>26.307741165161133</v>
          </cell>
          <cell r="N188">
            <v>11.516694068908691</v>
          </cell>
          <cell r="O188">
            <v>0.77862602472305298</v>
          </cell>
        </row>
        <row r="189">
          <cell r="A189">
            <v>107653040</v>
          </cell>
          <cell r="B189" t="str">
            <v>Dr Robert Ketterer CS Inc</v>
          </cell>
          <cell r="C189" t="str">
            <v>Charter School</v>
          </cell>
          <cell r="D189">
            <v>5582839</v>
          </cell>
          <cell r="E189">
            <v>2573702</v>
          </cell>
          <cell r="F189">
            <v>-3009137</v>
          </cell>
          <cell r="G189">
            <v>-0.53899765014648438</v>
          </cell>
          <cell r="H189">
            <v>34.5</v>
          </cell>
          <cell r="I189">
            <v>9.2857761383056641</v>
          </cell>
          <cell r="J189">
            <v>-25.214223861694336</v>
          </cell>
          <cell r="K189">
            <v>-0.7308470606803894</v>
          </cell>
          <cell r="L189">
            <v>7.2306399345397949</v>
          </cell>
          <cell r="M189">
            <v>30.127666473388672</v>
          </cell>
          <cell r="N189">
            <v>22.897026062011719</v>
          </cell>
          <cell r="O189">
            <v>3.1666667461395264</v>
          </cell>
          <cell r="P189">
            <v>0</v>
          </cell>
        </row>
        <row r="190">
          <cell r="A190">
            <v>107653102</v>
          </cell>
          <cell r="B190" t="str">
            <v>Greater Latrobe SD</v>
          </cell>
          <cell r="C190" t="str">
            <v>School District</v>
          </cell>
          <cell r="D190">
            <v>57835828</v>
          </cell>
          <cell r="E190">
            <v>42039824</v>
          </cell>
          <cell r="F190">
            <v>-15796004</v>
          </cell>
          <cell r="G190">
            <v>-0.27311795949935913</v>
          </cell>
          <cell r="H190">
            <v>475</v>
          </cell>
          <cell r="I190">
            <v>272.86447143554688</v>
          </cell>
          <cell r="J190">
            <v>-202.13552856445313</v>
          </cell>
          <cell r="K190">
            <v>-0.4255484938621521</v>
          </cell>
          <cell r="L190">
            <v>16.248077392578125</v>
          </cell>
          <cell r="M190">
            <v>31.403848648071289</v>
          </cell>
          <cell r="N190">
            <v>15.155771255493164</v>
          </cell>
          <cell r="O190">
            <v>0.93277323246002197</v>
          </cell>
        </row>
        <row r="191">
          <cell r="A191">
            <v>107653203</v>
          </cell>
          <cell r="B191" t="str">
            <v>Greensburg Salem SD</v>
          </cell>
          <cell r="C191" t="str">
            <v>School District</v>
          </cell>
          <cell r="D191">
            <v>46766512</v>
          </cell>
          <cell r="E191">
            <v>31542814</v>
          </cell>
          <cell r="F191">
            <v>-15223698</v>
          </cell>
          <cell r="G191">
            <v>-0.32552561163902283</v>
          </cell>
          <cell r="H191">
            <v>283.5</v>
          </cell>
          <cell r="I191">
            <v>147.29296875</v>
          </cell>
          <cell r="J191">
            <v>-136.20703125</v>
          </cell>
          <cell r="K191">
            <v>-0.48044806718826294</v>
          </cell>
          <cell r="L191">
            <v>14.886215209960938</v>
          </cell>
          <cell r="M191">
            <v>28.842041015625</v>
          </cell>
          <cell r="N191">
            <v>13.955825805664063</v>
          </cell>
          <cell r="O191">
            <v>0.93749994039535522</v>
          </cell>
        </row>
        <row r="192">
          <cell r="A192">
            <v>107653802</v>
          </cell>
          <cell r="B192" t="str">
            <v>Hempfield Area SD</v>
          </cell>
          <cell r="C192" t="str">
            <v>School District</v>
          </cell>
          <cell r="D192">
            <v>97816616</v>
          </cell>
          <cell r="E192">
            <v>63801960</v>
          </cell>
          <cell r="F192">
            <v>-34014656</v>
          </cell>
          <cell r="G192">
            <v>-0.34773904085159302</v>
          </cell>
          <cell r="H192">
            <v>572</v>
          </cell>
          <cell r="I192">
            <v>298.18307495117188</v>
          </cell>
          <cell r="J192">
            <v>-273.81692504882813</v>
          </cell>
          <cell r="K192">
            <v>-0.4787009060382843</v>
          </cell>
          <cell r="L192">
            <v>16.156885147094727</v>
          </cell>
          <cell r="M192">
            <v>31.505928039550781</v>
          </cell>
          <cell r="N192">
            <v>15.349042892456055</v>
          </cell>
          <cell r="O192">
            <v>0.9500001072883606</v>
          </cell>
        </row>
        <row r="193">
          <cell r="A193">
            <v>107654103</v>
          </cell>
          <cell r="B193" t="str">
            <v>Jeannette City SD</v>
          </cell>
          <cell r="C193" t="str">
            <v>School District</v>
          </cell>
          <cell r="D193">
            <v>20363668</v>
          </cell>
          <cell r="E193">
            <v>12436361</v>
          </cell>
          <cell r="F193">
            <v>-7927307</v>
          </cell>
          <cell r="G193">
            <v>-0.38928678631782532</v>
          </cell>
          <cell r="H193">
            <v>128</v>
          </cell>
          <cell r="I193">
            <v>48.5606689453125</v>
          </cell>
          <cell r="J193">
            <v>-79.4393310546875</v>
          </cell>
          <cell r="K193">
            <v>-0.62061977386474609</v>
          </cell>
          <cell r="L193">
            <v>13.623116493225098</v>
          </cell>
          <cell r="M193">
            <v>34.965999603271484</v>
          </cell>
          <cell r="N193">
            <v>21.342884063720703</v>
          </cell>
          <cell r="O193">
            <v>1.5666667222976685</v>
          </cell>
        </row>
        <row r="194">
          <cell r="A194">
            <v>107654403</v>
          </cell>
          <cell r="B194" t="str">
            <v>Kiski Area SD</v>
          </cell>
          <cell r="C194" t="str">
            <v>School District</v>
          </cell>
          <cell r="D194">
            <v>59985192</v>
          </cell>
          <cell r="E194">
            <v>41499760</v>
          </cell>
          <cell r="F194">
            <v>-18485432</v>
          </cell>
          <cell r="G194">
            <v>-0.30816659331321716</v>
          </cell>
          <cell r="H194">
            <v>341</v>
          </cell>
          <cell r="I194">
            <v>186.39764404296875</v>
          </cell>
          <cell r="J194">
            <v>-154.60235595703125</v>
          </cell>
          <cell r="K194">
            <v>-0.45337933301925659</v>
          </cell>
          <cell r="L194">
            <v>16.897495269775391</v>
          </cell>
          <cell r="M194">
            <v>31.484222412109375</v>
          </cell>
          <cell r="N194">
            <v>14.586727142333984</v>
          </cell>
          <cell r="O194">
            <v>0.86324787139892578</v>
          </cell>
        </row>
        <row r="195">
          <cell r="A195">
            <v>107654903</v>
          </cell>
          <cell r="B195" t="str">
            <v>Ligonier Valley SD</v>
          </cell>
          <cell r="C195" t="str">
            <v>School District</v>
          </cell>
          <cell r="D195">
            <v>31545868</v>
          </cell>
          <cell r="E195">
            <v>19621700</v>
          </cell>
          <cell r="F195">
            <v>-11924168</v>
          </cell>
          <cell r="G195">
            <v>-0.3779945969581604</v>
          </cell>
          <cell r="H195">
            <v>186.5</v>
          </cell>
          <cell r="I195">
            <v>75.555625915527344</v>
          </cell>
          <cell r="J195">
            <v>-110.94437408447266</v>
          </cell>
          <cell r="K195">
            <v>-0.5948759913444519</v>
          </cell>
          <cell r="L195">
            <v>14.612363815307617</v>
          </cell>
          <cell r="M195">
            <v>38.270477294921875</v>
          </cell>
          <cell r="N195">
            <v>23.658113479614258</v>
          </cell>
          <cell r="O195">
            <v>1.6190476417541504</v>
          </cell>
        </row>
        <row r="196">
          <cell r="A196">
            <v>107655803</v>
          </cell>
          <cell r="B196" t="str">
            <v>Monessen City SD</v>
          </cell>
          <cell r="C196" t="str">
            <v>School District</v>
          </cell>
          <cell r="D196">
            <v>16658003</v>
          </cell>
          <cell r="E196">
            <v>9484433</v>
          </cell>
          <cell r="F196">
            <v>-7173570</v>
          </cell>
          <cell r="G196">
            <v>-0.43063804507255554</v>
          </cell>
          <cell r="H196">
            <v>108</v>
          </cell>
          <cell r="I196">
            <v>37.277694702148438</v>
          </cell>
          <cell r="J196">
            <v>-70.722305297851563</v>
          </cell>
          <cell r="K196">
            <v>-0.65483617782592773</v>
          </cell>
          <cell r="L196">
            <v>13.390101432800293</v>
          </cell>
          <cell r="M196">
            <v>43.889778137207031</v>
          </cell>
          <cell r="N196">
            <v>30.499675750732422</v>
          </cell>
          <cell r="O196">
            <v>2.2777779102325439</v>
          </cell>
        </row>
        <row r="197">
          <cell r="A197">
            <v>107655903</v>
          </cell>
          <cell r="B197" t="str">
            <v>Mount Pleasant Area SD</v>
          </cell>
          <cell r="C197" t="str">
            <v>School District</v>
          </cell>
          <cell r="D197">
            <v>34549252</v>
          </cell>
          <cell r="E197">
            <v>23491034</v>
          </cell>
          <cell r="F197">
            <v>-11058218</v>
          </cell>
          <cell r="G197">
            <v>-0.32007113099098206</v>
          </cell>
          <cell r="H197">
            <v>185.5</v>
          </cell>
          <cell r="I197">
            <v>96.015899658203125</v>
          </cell>
          <cell r="J197">
            <v>-89.484100341796875</v>
          </cell>
          <cell r="K197">
            <v>-0.48239406943321228</v>
          </cell>
          <cell r="L197">
            <v>16.920007705688477</v>
          </cell>
          <cell r="M197">
            <v>31.314641952514648</v>
          </cell>
          <cell r="N197">
            <v>14.394634246826172</v>
          </cell>
          <cell r="O197">
            <v>0.85074633359909058</v>
          </cell>
        </row>
        <row r="198">
          <cell r="A198">
            <v>107656303</v>
          </cell>
          <cell r="B198" t="str">
            <v>New Kensington-Arnold SD</v>
          </cell>
          <cell r="C198" t="str">
            <v>School District</v>
          </cell>
          <cell r="D198">
            <v>37123020</v>
          </cell>
          <cell r="E198">
            <v>23650898</v>
          </cell>
          <cell r="F198">
            <v>-13472122</v>
          </cell>
          <cell r="G198">
            <v>-0.36290478706359863</v>
          </cell>
          <cell r="H198">
            <v>273.5</v>
          </cell>
          <cell r="I198">
            <v>123.70695495605469</v>
          </cell>
          <cell r="J198">
            <v>-149.79304504394531</v>
          </cell>
          <cell r="K198">
            <v>-0.54768937826156616</v>
          </cell>
          <cell r="L198">
            <v>13.17918872833252</v>
          </cell>
          <cell r="M198">
            <v>30.960634231567383</v>
          </cell>
          <cell r="N198">
            <v>17.781444549560547</v>
          </cell>
          <cell r="O198">
            <v>1.3492063283920288</v>
          </cell>
        </row>
        <row r="199">
          <cell r="A199">
            <v>107656407</v>
          </cell>
          <cell r="B199" t="str">
            <v>Northern Westmoreland CTC</v>
          </cell>
          <cell r="C199" t="str">
            <v>Vo-Tech</v>
          </cell>
          <cell r="D199">
            <v>3224009</v>
          </cell>
          <cell r="E199">
            <v>4019136.5</v>
          </cell>
          <cell r="F199">
            <v>795127.5</v>
          </cell>
          <cell r="G199">
            <v>0.24662694334983826</v>
          </cell>
          <cell r="H199">
            <v>26</v>
          </cell>
          <cell r="I199">
            <v>26</v>
          </cell>
          <cell r="J199">
            <v>0</v>
          </cell>
          <cell r="K199">
            <v>0</v>
          </cell>
          <cell r="L199">
            <v>32.692306518554688</v>
          </cell>
          <cell r="M199">
            <v>32.692306518554688</v>
          </cell>
          <cell r="N199">
            <v>0</v>
          </cell>
          <cell r="O199">
            <v>0</v>
          </cell>
          <cell r="P199">
            <v>1</v>
          </cell>
        </row>
        <row r="200">
          <cell r="A200">
            <v>107656502</v>
          </cell>
          <cell r="B200" t="str">
            <v>Norwin SD</v>
          </cell>
          <cell r="C200" t="str">
            <v>School District</v>
          </cell>
          <cell r="D200">
            <v>73627472</v>
          </cell>
          <cell r="E200">
            <v>59149992</v>
          </cell>
          <cell r="F200">
            <v>-14477480</v>
          </cell>
          <cell r="G200">
            <v>-0.19663149118423462</v>
          </cell>
          <cell r="H200">
            <v>549.5</v>
          </cell>
          <cell r="I200">
            <v>390.52587890625</v>
          </cell>
          <cell r="J200">
            <v>-158.97412109375</v>
          </cell>
          <cell r="K200">
            <v>-0.28930684924125671</v>
          </cell>
          <cell r="L200">
            <v>18.439563751220703</v>
          </cell>
          <cell r="M200">
            <v>26.624931335449219</v>
          </cell>
          <cell r="N200">
            <v>8.1853675842285156</v>
          </cell>
          <cell r="O200">
            <v>0.44390246272087097</v>
          </cell>
        </row>
        <row r="201">
          <cell r="A201">
            <v>107657103</v>
          </cell>
          <cell r="B201" t="str">
            <v>Penn-Trafford SD</v>
          </cell>
          <cell r="C201" t="str">
            <v>School District</v>
          </cell>
          <cell r="D201">
            <v>67844520</v>
          </cell>
          <cell r="E201">
            <v>51757948</v>
          </cell>
          <cell r="F201">
            <v>-16086572</v>
          </cell>
          <cell r="G201">
            <v>-0.23710937798023224</v>
          </cell>
          <cell r="H201">
            <v>409.5</v>
          </cell>
          <cell r="I201">
            <v>242.99917602539063</v>
          </cell>
          <cell r="J201">
            <v>-166.50082397460938</v>
          </cell>
          <cell r="K201">
            <v>-0.40659540891647339</v>
          </cell>
          <cell r="L201">
            <v>16.88408088684082</v>
          </cell>
          <cell r="M201">
            <v>30.391345977783203</v>
          </cell>
          <cell r="N201">
            <v>13.507265090942383</v>
          </cell>
          <cell r="O201">
            <v>0.80000001192092896</v>
          </cell>
        </row>
        <row r="202">
          <cell r="A202">
            <v>107657503</v>
          </cell>
          <cell r="B202" t="str">
            <v>Southmoreland SD</v>
          </cell>
          <cell r="C202" t="str">
            <v>School District</v>
          </cell>
          <cell r="D202">
            <v>30340290</v>
          </cell>
          <cell r="E202">
            <v>21338166</v>
          </cell>
          <cell r="F202">
            <v>-9002124</v>
          </cell>
          <cell r="G202">
            <v>-0.29670527577400208</v>
          </cell>
          <cell r="H202">
            <v>211.5</v>
          </cell>
          <cell r="I202">
            <v>116.22970581054688</v>
          </cell>
          <cell r="J202">
            <v>-95.270294189453125</v>
          </cell>
          <cell r="K202">
            <v>-0.45045056939125061</v>
          </cell>
          <cell r="L202">
            <v>15.887499809265137</v>
          </cell>
          <cell r="M202">
            <v>28.971323013305664</v>
          </cell>
          <cell r="N202">
            <v>13.083823204040527</v>
          </cell>
          <cell r="O202">
            <v>0.82352942228317261</v>
          </cell>
        </row>
        <row r="203">
          <cell r="A203">
            <v>107658903</v>
          </cell>
          <cell r="B203" t="str">
            <v>Yough SD</v>
          </cell>
          <cell r="C203" t="str">
            <v>School District</v>
          </cell>
          <cell r="D203">
            <v>34121916</v>
          </cell>
          <cell r="E203">
            <v>22356010</v>
          </cell>
          <cell r="F203">
            <v>-11765906</v>
          </cell>
          <cell r="G203">
            <v>-0.34481960535049438</v>
          </cell>
          <cell r="H203">
            <v>230</v>
          </cell>
          <cell r="I203">
            <v>110.80612182617188</v>
          </cell>
          <cell r="J203">
            <v>-119.19387817382813</v>
          </cell>
          <cell r="K203">
            <v>-0.5182342529296875</v>
          </cell>
          <cell r="L203">
            <v>14.012467384338379</v>
          </cell>
          <cell r="M203">
            <v>29.070642471313477</v>
          </cell>
          <cell r="N203">
            <v>15.058175086975098</v>
          </cell>
          <cell r="O203">
            <v>1.0746269226074219</v>
          </cell>
        </row>
        <row r="204">
          <cell r="A204">
            <v>108000000</v>
          </cell>
          <cell r="B204" t="str">
            <v>Appalachia IU 8</v>
          </cell>
          <cell r="C204" t="str">
            <v>Intermediate Unit</v>
          </cell>
          <cell r="D204">
            <v>39489832</v>
          </cell>
          <cell r="E204">
            <v>26931058</v>
          </cell>
          <cell r="F204">
            <v>-12558774</v>
          </cell>
          <cell r="G204">
            <v>-0.31802549958229065</v>
          </cell>
          <cell r="H204">
            <v>280</v>
          </cell>
          <cell r="I204">
            <v>166.46249389648438</v>
          </cell>
          <cell r="J204">
            <v>-113.53750610351563</v>
          </cell>
          <cell r="K204">
            <v>-0.40549108386039734</v>
          </cell>
          <cell r="L204">
            <v>1.7586207389831543</v>
          </cell>
          <cell r="M204">
            <v>2.8333332538604736</v>
          </cell>
          <cell r="N204">
            <v>1.0747125148773193</v>
          </cell>
          <cell r="O204">
            <v>0.61111104488372803</v>
          </cell>
          <cell r="P204">
            <v>0</v>
          </cell>
        </row>
        <row r="205">
          <cell r="A205">
            <v>108051003</v>
          </cell>
          <cell r="B205" t="str">
            <v>Bedford Area SD</v>
          </cell>
          <cell r="C205" t="str">
            <v>School District</v>
          </cell>
          <cell r="D205">
            <v>30547956</v>
          </cell>
          <cell r="E205">
            <v>23513052</v>
          </cell>
          <cell r="F205">
            <v>-7034904</v>
          </cell>
          <cell r="G205">
            <v>-0.23029050230979919</v>
          </cell>
          <cell r="H205">
            <v>214</v>
          </cell>
          <cell r="I205">
            <v>139.3994140625</v>
          </cell>
          <cell r="J205">
            <v>-74.6005859375</v>
          </cell>
          <cell r="K205">
            <v>-0.34860086441040039</v>
          </cell>
          <cell r="L205">
            <v>17.641880035400391</v>
          </cell>
          <cell r="M205">
            <v>29.135833740234375</v>
          </cell>
          <cell r="N205">
            <v>11.493953704833984</v>
          </cell>
          <cell r="O205">
            <v>0.65151524543762207</v>
          </cell>
        </row>
        <row r="206">
          <cell r="A206">
            <v>108051307</v>
          </cell>
          <cell r="B206" t="str">
            <v>Bedford County Technical Center</v>
          </cell>
          <cell r="C206" t="str">
            <v>Vo-Tech</v>
          </cell>
          <cell r="D206">
            <v>2025699.375</v>
          </cell>
          <cell r="E206">
            <v>3553775</v>
          </cell>
          <cell r="F206">
            <v>1528075.625</v>
          </cell>
          <cell r="G206">
            <v>0.75434470176696777</v>
          </cell>
          <cell r="H206">
            <v>17</v>
          </cell>
          <cell r="I206">
            <v>17</v>
          </cell>
          <cell r="J206">
            <v>0</v>
          </cell>
          <cell r="K206">
            <v>0</v>
          </cell>
          <cell r="L206">
            <v>47.625</v>
          </cell>
          <cell r="M206">
            <v>47.625</v>
          </cell>
          <cell r="N206">
            <v>0</v>
          </cell>
          <cell r="O206">
            <v>0</v>
          </cell>
          <cell r="P206">
            <v>1</v>
          </cell>
        </row>
        <row r="207">
          <cell r="A207">
            <v>108051503</v>
          </cell>
          <cell r="B207" t="str">
            <v>Chestnut Ridge SD</v>
          </cell>
          <cell r="C207" t="str">
            <v>School District</v>
          </cell>
          <cell r="D207">
            <v>22191596</v>
          </cell>
          <cell r="E207">
            <v>14848618</v>
          </cell>
          <cell r="F207">
            <v>-7342978</v>
          </cell>
          <cell r="G207">
            <v>-0.33089002966880798</v>
          </cell>
          <cell r="H207">
            <v>213.5</v>
          </cell>
          <cell r="I207">
            <v>108.08527374267578</v>
          </cell>
          <cell r="J207">
            <v>-105.41472625732422</v>
          </cell>
          <cell r="K207">
            <v>-0.49374580383300781</v>
          </cell>
          <cell r="L207">
            <v>13.65617561340332</v>
          </cell>
          <cell r="M207">
            <v>29.436643600463867</v>
          </cell>
          <cell r="N207">
            <v>15.780467987060547</v>
          </cell>
          <cell r="O207">
            <v>1.1555554866790771</v>
          </cell>
        </row>
        <row r="208">
          <cell r="A208">
            <v>108053003</v>
          </cell>
          <cell r="B208" t="str">
            <v>Everett Area SD</v>
          </cell>
          <cell r="C208" t="str">
            <v>School District</v>
          </cell>
          <cell r="D208">
            <v>22210794</v>
          </cell>
          <cell r="E208">
            <v>15670750</v>
          </cell>
          <cell r="F208">
            <v>-6540044</v>
          </cell>
          <cell r="G208">
            <v>-0.29445341229438782</v>
          </cell>
          <cell r="H208">
            <v>156</v>
          </cell>
          <cell r="I208">
            <v>83.684700012207031</v>
          </cell>
          <cell r="J208">
            <v>-72.315299987792969</v>
          </cell>
          <cell r="K208">
            <v>-0.46355962753295898</v>
          </cell>
          <cell r="L208">
            <v>14.980987548828125</v>
          </cell>
          <cell r="M208">
            <v>28.916790008544922</v>
          </cell>
          <cell r="N208">
            <v>13.935802459716797</v>
          </cell>
          <cell r="O208">
            <v>0.93023258447647095</v>
          </cell>
        </row>
        <row r="209">
          <cell r="A209">
            <v>108056004</v>
          </cell>
          <cell r="B209" t="str">
            <v>Northern Bedford County SD</v>
          </cell>
          <cell r="C209" t="str">
            <v>School District</v>
          </cell>
          <cell r="D209">
            <v>14115648</v>
          </cell>
          <cell r="E209">
            <v>9844726</v>
          </cell>
          <cell r="F209">
            <v>-4270922</v>
          </cell>
          <cell r="G209">
            <v>-0.30256649851799011</v>
          </cell>
          <cell r="H209">
            <v>127</v>
          </cell>
          <cell r="I209">
            <v>74.653457641601563</v>
          </cell>
          <cell r="J209">
            <v>-52.346542358398438</v>
          </cell>
          <cell r="K209">
            <v>-0.41217750310897827</v>
          </cell>
          <cell r="L209">
            <v>12.020837783813477</v>
          </cell>
          <cell r="M209">
            <v>20.687023162841797</v>
          </cell>
          <cell r="N209">
            <v>8.6661853790283203</v>
          </cell>
          <cell r="O209">
            <v>0.72093021869659424</v>
          </cell>
        </row>
        <row r="210">
          <cell r="A210">
            <v>108057079</v>
          </cell>
          <cell r="B210" t="str">
            <v>HOPE for Hyndman CS</v>
          </cell>
          <cell r="C210" t="str">
            <v>Charter School</v>
          </cell>
          <cell r="D210">
            <v>2392380</v>
          </cell>
          <cell r="E210">
            <v>1731400</v>
          </cell>
          <cell r="F210">
            <v>-660980</v>
          </cell>
          <cell r="G210">
            <v>-0.27628552913665771</v>
          </cell>
          <cell r="H210">
            <v>29.5</v>
          </cell>
          <cell r="I210">
            <v>17.29571533203125</v>
          </cell>
          <cell r="J210">
            <v>-12.20428466796875</v>
          </cell>
          <cell r="K210">
            <v>-0.41370457410812378</v>
          </cell>
          <cell r="L210">
            <v>15.143909454345703</v>
          </cell>
          <cell r="M210">
            <v>33.316600799560547</v>
          </cell>
          <cell r="N210">
            <v>18.172691345214844</v>
          </cell>
          <cell r="O210">
            <v>1.2000000476837158</v>
          </cell>
          <cell r="P210">
            <v>0</v>
          </cell>
        </row>
        <row r="211">
          <cell r="A211">
            <v>108058003</v>
          </cell>
          <cell r="B211" t="str">
            <v>Tussey Mountain SD</v>
          </cell>
          <cell r="C211" t="str">
            <v>School District</v>
          </cell>
          <cell r="D211">
            <v>17863608</v>
          </cell>
          <cell r="E211">
            <v>10573818</v>
          </cell>
          <cell r="F211">
            <v>-7289790</v>
          </cell>
          <cell r="G211">
            <v>-0.40808048844337463</v>
          </cell>
          <cell r="H211">
            <v>137</v>
          </cell>
          <cell r="I211">
            <v>49.592124938964844</v>
          </cell>
          <cell r="J211">
            <v>-87.407875061035156</v>
          </cell>
          <cell r="K211">
            <v>-0.63801366090774536</v>
          </cell>
          <cell r="L211">
            <v>13.069070816040039</v>
          </cell>
          <cell r="M211">
            <v>40.343650817871094</v>
          </cell>
          <cell r="N211">
            <v>27.274580001831055</v>
          </cell>
          <cell r="O211">
            <v>2.086956262588501</v>
          </cell>
        </row>
        <row r="212">
          <cell r="A212">
            <v>108070001</v>
          </cell>
          <cell r="B212" t="str">
            <v>Central PA Digital Learning Foundation CS</v>
          </cell>
          <cell r="C212" t="str">
            <v>Charter School</v>
          </cell>
          <cell r="D212">
            <v>2721465</v>
          </cell>
          <cell r="E212">
            <v>1429449.25</v>
          </cell>
          <cell r="F212">
            <v>-1292015.75</v>
          </cell>
          <cell r="G212">
            <v>-0.4747501015663147</v>
          </cell>
          <cell r="H212">
            <v>17</v>
          </cell>
          <cell r="I212">
            <v>2.5446968078613281</v>
          </cell>
          <cell r="J212">
            <v>-14.455303192138672</v>
          </cell>
          <cell r="K212">
            <v>-0.85031193494796753</v>
          </cell>
          <cell r="L212">
            <v>8.523625373840332</v>
          </cell>
          <cell r="M212">
            <v>27.275600433349609</v>
          </cell>
          <cell r="N212">
            <v>18.751976013183594</v>
          </cell>
          <cell r="O212">
            <v>2.1999998092651367</v>
          </cell>
          <cell r="P212">
            <v>0</v>
          </cell>
        </row>
        <row r="213">
          <cell r="A213">
            <v>108070502</v>
          </cell>
          <cell r="B213" t="str">
            <v>Altoona Area SD</v>
          </cell>
          <cell r="C213" t="str">
            <v>School District</v>
          </cell>
          <cell r="D213">
            <v>105556416</v>
          </cell>
          <cell r="E213">
            <v>88230272</v>
          </cell>
          <cell r="F213">
            <v>-17326144</v>
          </cell>
          <cell r="G213">
            <v>-0.16414107382297516</v>
          </cell>
          <cell r="H213">
            <v>1020.5</v>
          </cell>
          <cell r="I213">
            <v>776.7955322265625</v>
          </cell>
          <cell r="J213">
            <v>-243.7044677734375</v>
          </cell>
          <cell r="K213">
            <v>-0.23880888521671295</v>
          </cell>
          <cell r="L213">
            <v>14.338281631469727</v>
          </cell>
          <cell r="M213">
            <v>19.298748016357422</v>
          </cell>
          <cell r="N213">
            <v>4.9604663848876953</v>
          </cell>
          <cell r="O213">
            <v>0.34595960378646851</v>
          </cell>
        </row>
        <row r="214">
          <cell r="A214">
            <v>108070607</v>
          </cell>
          <cell r="B214" t="str">
            <v>Greater Altoona CTC</v>
          </cell>
          <cell r="C214" t="str">
            <v>Vo-Tech</v>
          </cell>
          <cell r="D214">
            <v>10404582</v>
          </cell>
          <cell r="E214">
            <v>12313305</v>
          </cell>
          <cell r="F214">
            <v>1908723</v>
          </cell>
          <cell r="G214">
            <v>0.18345023691654205</v>
          </cell>
          <cell r="H214">
            <v>81.5</v>
          </cell>
          <cell r="I214">
            <v>81.5</v>
          </cell>
          <cell r="J214">
            <v>0</v>
          </cell>
          <cell r="K214">
            <v>0</v>
          </cell>
          <cell r="L214">
            <v>30.676469802856445</v>
          </cell>
          <cell r="M214">
            <v>30.676469802856445</v>
          </cell>
          <cell r="N214">
            <v>0</v>
          </cell>
          <cell r="O214">
            <v>0</v>
          </cell>
          <cell r="P214">
            <v>1</v>
          </cell>
        </row>
        <row r="215">
          <cell r="A215">
            <v>108071003</v>
          </cell>
          <cell r="B215" t="str">
            <v>Bellwood-Antis SD</v>
          </cell>
          <cell r="C215" t="str">
            <v>School District</v>
          </cell>
          <cell r="D215">
            <v>25954730</v>
          </cell>
          <cell r="E215">
            <v>20405000</v>
          </cell>
          <cell r="F215">
            <v>-5549730</v>
          </cell>
          <cell r="G215">
            <v>-0.21382345259189606</v>
          </cell>
          <cell r="H215">
            <v>144.5</v>
          </cell>
          <cell r="I215">
            <v>87.442543029785156</v>
          </cell>
          <cell r="J215">
            <v>-57.057456970214844</v>
          </cell>
          <cell r="K215">
            <v>-0.39486128091812134</v>
          </cell>
          <cell r="L215">
            <v>15.633825302124023</v>
          </cell>
          <cell r="M215">
            <v>26.61076545715332</v>
          </cell>
          <cell r="N215">
            <v>10.976940155029297</v>
          </cell>
          <cell r="O215">
            <v>0.70212757587432861</v>
          </cell>
        </row>
        <row r="216">
          <cell r="A216">
            <v>108071504</v>
          </cell>
          <cell r="B216" t="str">
            <v>Claysburg-Kimmel SD</v>
          </cell>
          <cell r="C216" t="str">
            <v>School District</v>
          </cell>
          <cell r="D216">
            <v>13088519</v>
          </cell>
          <cell r="E216">
            <v>9379578</v>
          </cell>
          <cell r="F216">
            <v>-3708941</v>
          </cell>
          <cell r="G216">
            <v>-0.28337362408638</v>
          </cell>
          <cell r="H216">
            <v>105</v>
          </cell>
          <cell r="I216">
            <v>62.405632019042969</v>
          </cell>
          <cell r="J216">
            <v>-42.594367980957031</v>
          </cell>
          <cell r="K216">
            <v>-0.40566065907478333</v>
          </cell>
          <cell r="L216">
            <v>14.295775413513184</v>
          </cell>
          <cell r="M216">
            <v>23.032083511352539</v>
          </cell>
          <cell r="N216">
            <v>8.7363080978393555</v>
          </cell>
          <cell r="O216">
            <v>0.61111116409301758</v>
          </cell>
        </row>
        <row r="217">
          <cell r="A217">
            <v>108073503</v>
          </cell>
          <cell r="B217" t="str">
            <v>Hollidaysburg Area SD</v>
          </cell>
          <cell r="C217" t="str">
            <v>School District</v>
          </cell>
          <cell r="D217">
            <v>50431960</v>
          </cell>
          <cell r="E217">
            <v>38847592</v>
          </cell>
          <cell r="F217">
            <v>-11584368</v>
          </cell>
          <cell r="G217">
            <v>-0.2297029048204422</v>
          </cell>
          <cell r="H217">
            <v>454.5</v>
          </cell>
          <cell r="I217">
            <v>302.651123046875</v>
          </cell>
          <cell r="J217">
            <v>-151.848876953125</v>
          </cell>
          <cell r="K217">
            <v>-0.33410093188285828</v>
          </cell>
          <cell r="L217">
            <v>14.879951477050781</v>
          </cell>
          <cell r="M217">
            <v>24.233064651489258</v>
          </cell>
          <cell r="N217">
            <v>9.3531131744384766</v>
          </cell>
          <cell r="O217">
            <v>0.62857151031494141</v>
          </cell>
        </row>
        <row r="218">
          <cell r="A218">
            <v>108077503</v>
          </cell>
          <cell r="B218" t="str">
            <v>Spring Cove SD</v>
          </cell>
          <cell r="C218" t="str">
            <v>School District</v>
          </cell>
          <cell r="D218">
            <v>41865484</v>
          </cell>
          <cell r="E218">
            <v>33349774</v>
          </cell>
          <cell r="F218">
            <v>-8515710</v>
          </cell>
          <cell r="G218">
            <v>-0.20340646803379059</v>
          </cell>
          <cell r="H218">
            <v>259.5</v>
          </cell>
          <cell r="I218">
            <v>141.9432373046875</v>
          </cell>
          <cell r="J218">
            <v>-117.5567626953125</v>
          </cell>
          <cell r="K218">
            <v>-0.45301258563995361</v>
          </cell>
          <cell r="L218">
            <v>15.975837707519531</v>
          </cell>
          <cell r="M218">
            <v>29.07078742980957</v>
          </cell>
          <cell r="N218">
            <v>13.094949722290039</v>
          </cell>
          <cell r="O218">
            <v>0.81967216730117798</v>
          </cell>
        </row>
        <row r="219">
          <cell r="A219">
            <v>108078003</v>
          </cell>
          <cell r="B219" t="str">
            <v>Tyrone Area SD</v>
          </cell>
          <cell r="C219" t="str">
            <v>School District</v>
          </cell>
          <cell r="D219">
            <v>25320964</v>
          </cell>
          <cell r="E219">
            <v>20112082</v>
          </cell>
          <cell r="F219">
            <v>-5208882</v>
          </cell>
          <cell r="G219">
            <v>-0.20571421086788177</v>
          </cell>
          <cell r="H219">
            <v>252.5</v>
          </cell>
          <cell r="I219">
            <v>182.5196533203125</v>
          </cell>
          <cell r="J219">
            <v>-69.9803466796875</v>
          </cell>
          <cell r="K219">
            <v>-0.27714988589286804</v>
          </cell>
          <cell r="L219">
            <v>15.021682739257813</v>
          </cell>
          <cell r="M219">
            <v>22.26104736328125</v>
          </cell>
          <cell r="N219">
            <v>7.2393646240234375</v>
          </cell>
          <cell r="O219">
            <v>0.48192766308784485</v>
          </cell>
        </row>
        <row r="220">
          <cell r="A220">
            <v>108079004</v>
          </cell>
          <cell r="B220" t="str">
            <v>Williamsburg Community SD</v>
          </cell>
          <cell r="C220" t="str">
            <v>School District</v>
          </cell>
          <cell r="D220">
            <v>7730209.5</v>
          </cell>
          <cell r="E220">
            <v>5449667</v>
          </cell>
          <cell r="F220">
            <v>-2280542.5</v>
          </cell>
          <cell r="G220">
            <v>-0.29501691460609436</v>
          </cell>
          <cell r="H220">
            <v>55</v>
          </cell>
          <cell r="I220">
            <v>30.711099624633789</v>
          </cell>
          <cell r="J220">
            <v>-24.288900375366211</v>
          </cell>
          <cell r="K220">
            <v>-0.44161635637283325</v>
          </cell>
          <cell r="L220">
            <v>15.309969902038574</v>
          </cell>
          <cell r="M220">
            <v>29.719352722167969</v>
          </cell>
          <cell r="N220">
            <v>14.409382820129395</v>
          </cell>
          <cell r="O220">
            <v>0.94117641448974609</v>
          </cell>
        </row>
        <row r="221">
          <cell r="A221">
            <v>108110307</v>
          </cell>
          <cell r="B221" t="str">
            <v>Admiral Peary AVTS</v>
          </cell>
          <cell r="C221" t="str">
            <v>Vo-Tech</v>
          </cell>
          <cell r="D221">
            <v>3802027</v>
          </cell>
          <cell r="E221">
            <v>5061153</v>
          </cell>
          <cell r="F221">
            <v>1259126</v>
          </cell>
          <cell r="G221">
            <v>0.33117228746414185</v>
          </cell>
          <cell r="H221">
            <v>29</v>
          </cell>
          <cell r="I221">
            <v>29</v>
          </cell>
          <cell r="J221">
            <v>0</v>
          </cell>
          <cell r="K221">
            <v>0</v>
          </cell>
          <cell r="L221">
            <v>31.823530197143555</v>
          </cell>
          <cell r="M221">
            <v>31.823530197143555</v>
          </cell>
          <cell r="N221">
            <v>0</v>
          </cell>
          <cell r="O221">
            <v>0</v>
          </cell>
          <cell r="P221">
            <v>1</v>
          </cell>
        </row>
        <row r="222">
          <cell r="A222">
            <v>108110603</v>
          </cell>
          <cell r="B222" t="str">
            <v>Blacklick Valley SD</v>
          </cell>
          <cell r="C222" t="str">
            <v>School District</v>
          </cell>
          <cell r="D222">
            <v>16692034</v>
          </cell>
          <cell r="E222">
            <v>13284283</v>
          </cell>
          <cell r="F222">
            <v>-3407751</v>
          </cell>
          <cell r="G222">
            <v>-0.20415432751178741</v>
          </cell>
          <cell r="H222">
            <v>90.5</v>
          </cell>
          <cell r="I222">
            <v>47.70672607421875</v>
          </cell>
          <cell r="J222">
            <v>-42.79327392578125</v>
          </cell>
          <cell r="K222">
            <v>-0.47285386919975281</v>
          </cell>
          <cell r="L222">
            <v>13.565299987792969</v>
          </cell>
          <cell r="M222">
            <v>27.130599975585938</v>
          </cell>
          <cell r="N222">
            <v>13.565299987792969</v>
          </cell>
          <cell r="O222">
            <v>1</v>
          </cell>
        </row>
        <row r="223">
          <cell r="A223">
            <v>108111203</v>
          </cell>
          <cell r="B223" t="str">
            <v>Cambria Heights SD</v>
          </cell>
          <cell r="C223" t="str">
            <v>School District</v>
          </cell>
          <cell r="D223">
            <v>22341576</v>
          </cell>
          <cell r="E223">
            <v>14383105</v>
          </cell>
          <cell r="F223">
            <v>-7958471</v>
          </cell>
          <cell r="G223">
            <v>-0.35621798038482666</v>
          </cell>
          <cell r="H223">
            <v>177</v>
          </cell>
          <cell r="I223">
            <v>78.260665893554688</v>
          </cell>
          <cell r="J223">
            <v>-98.739334106445313</v>
          </cell>
          <cell r="K223">
            <v>-0.55784934759140015</v>
          </cell>
          <cell r="L223">
            <v>13.039932250976563</v>
          </cell>
          <cell r="M223">
            <v>32.289356231689453</v>
          </cell>
          <cell r="N223">
            <v>19.249423980712891</v>
          </cell>
          <cell r="O223">
            <v>1.476190447807312</v>
          </cell>
        </row>
        <row r="224">
          <cell r="A224">
            <v>108111303</v>
          </cell>
          <cell r="B224" t="str">
            <v>Central Cambria SD</v>
          </cell>
          <cell r="C224" t="str">
            <v>School District</v>
          </cell>
          <cell r="D224">
            <v>24505506</v>
          </cell>
          <cell r="E224">
            <v>17704244</v>
          </cell>
          <cell r="F224">
            <v>-6801262</v>
          </cell>
          <cell r="G224">
            <v>-0.27754014730453491</v>
          </cell>
          <cell r="H224">
            <v>187.5</v>
          </cell>
          <cell r="I224">
            <v>108.89554595947266</v>
          </cell>
          <cell r="J224">
            <v>-78.604454040527344</v>
          </cell>
          <cell r="K224">
            <v>-0.41922375559806824</v>
          </cell>
          <cell r="L224">
            <v>13.492539405822754</v>
          </cell>
          <cell r="M224">
            <v>24.629238128662109</v>
          </cell>
          <cell r="N224">
            <v>11.136698722839355</v>
          </cell>
          <cell r="O224">
            <v>0.82539677619934082</v>
          </cell>
        </row>
        <row r="225">
          <cell r="A225">
            <v>108111403</v>
          </cell>
          <cell r="B225" t="str">
            <v>Conemaugh Valley SD</v>
          </cell>
          <cell r="C225" t="str">
            <v>School District</v>
          </cell>
          <cell r="D225">
            <v>13618313</v>
          </cell>
          <cell r="E225">
            <v>8512227</v>
          </cell>
          <cell r="F225">
            <v>-5106086</v>
          </cell>
          <cell r="G225">
            <v>-0.37494263052940369</v>
          </cell>
          <cell r="H225">
            <v>121</v>
          </cell>
          <cell r="I225">
            <v>47.568367004394531</v>
          </cell>
          <cell r="J225">
            <v>-73.431632995605469</v>
          </cell>
          <cell r="K225">
            <v>-0.60687297582626343</v>
          </cell>
          <cell r="L225">
            <v>11.328666687011719</v>
          </cell>
          <cell r="M225">
            <v>31.030694961547852</v>
          </cell>
          <cell r="N225">
            <v>19.702028274536133</v>
          </cell>
          <cell r="O225">
            <v>1.7391303777694702</v>
          </cell>
        </row>
        <row r="226">
          <cell r="A226">
            <v>108112003</v>
          </cell>
          <cell r="B226" t="str">
            <v>Ferndale Area SD</v>
          </cell>
          <cell r="C226" t="str">
            <v>School District</v>
          </cell>
          <cell r="D226">
            <v>11928500</v>
          </cell>
          <cell r="E226">
            <v>7158469</v>
          </cell>
          <cell r="F226">
            <v>-4770031</v>
          </cell>
          <cell r="G226">
            <v>-0.39988523721694946</v>
          </cell>
          <cell r="H226">
            <v>103.5</v>
          </cell>
          <cell r="I226">
            <v>46.725963592529297</v>
          </cell>
          <cell r="J226">
            <v>-56.774036407470703</v>
          </cell>
          <cell r="K226">
            <v>-0.54854142665863037</v>
          </cell>
          <cell r="L226">
            <v>10.946322441101074</v>
          </cell>
          <cell r="M226">
            <v>22.270103454589844</v>
          </cell>
          <cell r="N226">
            <v>11.32378101348877</v>
          </cell>
          <cell r="O226">
            <v>1.0344827175140381</v>
          </cell>
        </row>
        <row r="227">
          <cell r="A227">
            <v>108112203</v>
          </cell>
          <cell r="B227" t="str">
            <v>Forest Hills SD</v>
          </cell>
          <cell r="C227" t="str">
            <v>School District</v>
          </cell>
          <cell r="D227">
            <v>29374086</v>
          </cell>
          <cell r="E227">
            <v>19504548</v>
          </cell>
          <cell r="F227">
            <v>-9869538</v>
          </cell>
          <cell r="G227">
            <v>-0.33599472045898438</v>
          </cell>
          <cell r="H227">
            <v>239</v>
          </cell>
          <cell r="I227">
            <v>130.65214538574219</v>
          </cell>
          <cell r="J227">
            <v>-108.34785461425781</v>
          </cell>
          <cell r="K227">
            <v>-0.45333829522132874</v>
          </cell>
          <cell r="L227">
            <v>15.578914642333984</v>
          </cell>
          <cell r="M227">
            <v>29.398920059204102</v>
          </cell>
          <cell r="N227">
            <v>13.820005416870117</v>
          </cell>
          <cell r="O227">
            <v>0.8870968222618103</v>
          </cell>
        </row>
        <row r="228">
          <cell r="A228">
            <v>108112502</v>
          </cell>
          <cell r="B228" t="str">
            <v>Greater Johnstown SD</v>
          </cell>
          <cell r="C228" t="str">
            <v>School District</v>
          </cell>
          <cell r="D228">
            <v>51986044</v>
          </cell>
          <cell r="E228">
            <v>38069800</v>
          </cell>
          <cell r="F228">
            <v>-13916244</v>
          </cell>
          <cell r="G228">
            <v>-0.26769191026687622</v>
          </cell>
          <cell r="H228">
            <v>310</v>
          </cell>
          <cell r="I228">
            <v>185.34504699707031</v>
          </cell>
          <cell r="J228">
            <v>-124.65495300292969</v>
          </cell>
          <cell r="K228">
            <v>-0.40211275219917297</v>
          </cell>
          <cell r="L228">
            <v>15.627911567687988</v>
          </cell>
          <cell r="M228">
            <v>26.091817855834961</v>
          </cell>
          <cell r="N228">
            <v>10.463906288146973</v>
          </cell>
          <cell r="O228">
            <v>0.66956526041030884</v>
          </cell>
        </row>
        <row r="229">
          <cell r="A229">
            <v>108112607</v>
          </cell>
          <cell r="B229" t="str">
            <v>Greater Johnstown CTC</v>
          </cell>
          <cell r="C229" t="str">
            <v>Vo-Tech</v>
          </cell>
          <cell r="D229">
            <v>6398798.5</v>
          </cell>
          <cell r="E229">
            <v>6025418</v>
          </cell>
          <cell r="F229">
            <v>-373380.5</v>
          </cell>
          <cell r="G229">
            <v>-5.8351658284664154E-2</v>
          </cell>
          <cell r="H229">
            <v>31.5</v>
          </cell>
          <cell r="I229">
            <v>27.236459732055664</v>
          </cell>
          <cell r="J229">
            <v>-4.2635402679443359</v>
          </cell>
          <cell r="K229">
            <v>-0.13535048067569733</v>
          </cell>
          <cell r="L229">
            <v>30.769229888916016</v>
          </cell>
          <cell r="M229">
            <v>36.363636016845703</v>
          </cell>
          <cell r="N229">
            <v>5.5944061279296875</v>
          </cell>
          <cell r="O229">
            <v>0.18181820213794708</v>
          </cell>
          <cell r="P229">
            <v>0</v>
          </cell>
        </row>
        <row r="230">
          <cell r="A230">
            <v>108114503</v>
          </cell>
          <cell r="B230" t="str">
            <v>Northern Cambria SD</v>
          </cell>
          <cell r="C230" t="str">
            <v>School District</v>
          </cell>
          <cell r="D230">
            <v>17932548</v>
          </cell>
          <cell r="E230">
            <v>10941963</v>
          </cell>
          <cell r="F230">
            <v>-6990585</v>
          </cell>
          <cell r="G230">
            <v>-0.38982665538787842</v>
          </cell>
          <cell r="H230">
            <v>147</v>
          </cell>
          <cell r="I230">
            <v>63.452598571777344</v>
          </cell>
          <cell r="J230">
            <v>-83.547401428222656</v>
          </cell>
          <cell r="K230">
            <v>-0.56834965944290161</v>
          </cell>
          <cell r="L230">
            <v>13.488526344299316</v>
          </cell>
          <cell r="M230">
            <v>34.170932769775391</v>
          </cell>
          <cell r="N230">
            <v>20.682407379150391</v>
          </cell>
          <cell r="O230">
            <v>1.5333333015441895</v>
          </cell>
        </row>
        <row r="231">
          <cell r="A231">
            <v>108116003</v>
          </cell>
          <cell r="B231" t="str">
            <v>Penn Cambria SD</v>
          </cell>
          <cell r="C231" t="str">
            <v>School District</v>
          </cell>
          <cell r="D231">
            <v>24577942</v>
          </cell>
          <cell r="E231">
            <v>17819552</v>
          </cell>
          <cell r="F231">
            <v>-6758390</v>
          </cell>
          <cell r="G231">
            <v>-0.27497786283493042</v>
          </cell>
          <cell r="H231">
            <v>213.5</v>
          </cell>
          <cell r="I231">
            <v>123.70442962646484</v>
          </cell>
          <cell r="J231">
            <v>-89.795570373535156</v>
          </cell>
          <cell r="K231">
            <v>-0.4205881655216217</v>
          </cell>
          <cell r="L231">
            <v>13.912342071533203</v>
          </cell>
          <cell r="M231">
            <v>25.433500289916992</v>
          </cell>
          <cell r="N231">
            <v>11.521158218383789</v>
          </cell>
          <cell r="O231">
            <v>0.828125</v>
          </cell>
        </row>
        <row r="232">
          <cell r="A232">
            <v>108116303</v>
          </cell>
          <cell r="B232" t="str">
            <v>Portage Area SD</v>
          </cell>
          <cell r="C232" t="str">
            <v>School District</v>
          </cell>
          <cell r="D232">
            <v>20979126</v>
          </cell>
          <cell r="E232">
            <v>16623812</v>
          </cell>
          <cell r="F232">
            <v>-4355314</v>
          </cell>
          <cell r="G232">
            <v>-0.20760226249694824</v>
          </cell>
          <cell r="H232">
            <v>114.5</v>
          </cell>
          <cell r="I232">
            <v>62.086612701416016</v>
          </cell>
          <cell r="J232">
            <v>-52.413387298583984</v>
          </cell>
          <cell r="K232">
            <v>-0.45775884389877319</v>
          </cell>
          <cell r="L232">
            <v>13.445151329040527</v>
          </cell>
          <cell r="M232">
            <v>27.730625152587891</v>
          </cell>
          <cell r="N232">
            <v>14.285473823547363</v>
          </cell>
          <cell r="O232">
            <v>1.0625</v>
          </cell>
        </row>
        <row r="233">
          <cell r="A233">
            <v>108116503</v>
          </cell>
          <cell r="B233" t="str">
            <v>Richland SD</v>
          </cell>
          <cell r="C233" t="str">
            <v>School District</v>
          </cell>
          <cell r="D233">
            <v>23123826</v>
          </cell>
          <cell r="E233">
            <v>18893822</v>
          </cell>
          <cell r="F233">
            <v>-4230004</v>
          </cell>
          <cell r="G233">
            <v>-0.18292838335037231</v>
          </cell>
          <cell r="H233">
            <v>142</v>
          </cell>
          <cell r="I233">
            <v>95.021697998046875</v>
          </cell>
          <cell r="J233">
            <v>-46.978302001953125</v>
          </cell>
          <cell r="K233">
            <v>-0.33083310723304749</v>
          </cell>
          <cell r="L233">
            <v>15.36278247833252</v>
          </cell>
          <cell r="M233">
            <v>22.166299819946289</v>
          </cell>
          <cell r="N233">
            <v>6.8035173416137695</v>
          </cell>
          <cell r="O233">
            <v>0.44285711646080017</v>
          </cell>
        </row>
        <row r="234">
          <cell r="A234">
            <v>108118503</v>
          </cell>
          <cell r="B234" t="str">
            <v>Westmont Hilltop SD</v>
          </cell>
          <cell r="C234" t="str">
            <v>School District</v>
          </cell>
          <cell r="D234">
            <v>22576302</v>
          </cell>
          <cell r="E234">
            <v>17416400</v>
          </cell>
          <cell r="F234">
            <v>-5159902</v>
          </cell>
          <cell r="G234">
            <v>-0.22855390608310699</v>
          </cell>
          <cell r="H234">
            <v>161</v>
          </cell>
          <cell r="I234">
            <v>105.86605072021484</v>
          </cell>
          <cell r="J234">
            <v>-55.133949279785156</v>
          </cell>
          <cell r="K234">
            <v>-0.34244689345359802</v>
          </cell>
          <cell r="L234">
            <v>16.071510314941406</v>
          </cell>
          <cell r="M234">
            <v>24.107265472412109</v>
          </cell>
          <cell r="N234">
            <v>8.0357551574707031</v>
          </cell>
          <cell r="O234">
            <v>0.5</v>
          </cell>
        </row>
        <row r="235">
          <cell r="A235">
            <v>108515107</v>
          </cell>
          <cell r="B235" t="str">
            <v>Southwest Leadership Academy CS</v>
          </cell>
          <cell r="C235" t="str">
            <v>Charter School</v>
          </cell>
          <cell r="D235">
            <v>9876320</v>
          </cell>
          <cell r="E235">
            <v>7332861</v>
          </cell>
          <cell r="F235">
            <v>-2543459</v>
          </cell>
          <cell r="G235">
            <v>-0.25753104686737061</v>
          </cell>
          <cell r="H235">
            <v>69</v>
          </cell>
          <cell r="I235">
            <v>30.262044906616211</v>
          </cell>
          <cell r="J235">
            <v>-38.737953186035156</v>
          </cell>
          <cell r="K235">
            <v>-0.56141960620880127</v>
          </cell>
          <cell r="L235">
            <v>20.712057113647461</v>
          </cell>
          <cell r="M235">
            <v>65.902000427246094</v>
          </cell>
          <cell r="N235">
            <v>45.18994140625</v>
          </cell>
          <cell r="O235">
            <v>2.1818182468414307</v>
          </cell>
          <cell r="P235">
            <v>0</v>
          </cell>
        </row>
        <row r="236">
          <cell r="A236">
            <v>108561003</v>
          </cell>
          <cell r="B236" t="str">
            <v>Berlin Brothersvalley SD</v>
          </cell>
          <cell r="C236" t="str">
            <v>School District</v>
          </cell>
          <cell r="D236">
            <v>12251296</v>
          </cell>
          <cell r="E236">
            <v>7923920</v>
          </cell>
          <cell r="F236">
            <v>-4327376</v>
          </cell>
          <cell r="G236">
            <v>-0.35321781039237976</v>
          </cell>
          <cell r="H236">
            <v>111</v>
          </cell>
          <cell r="I236">
            <v>53.088050842285156</v>
          </cell>
          <cell r="J236">
            <v>-57.911949157714844</v>
          </cell>
          <cell r="K236">
            <v>-0.52172929048538208</v>
          </cell>
          <cell r="L236">
            <v>11.685311317443848</v>
          </cell>
          <cell r="M236">
            <v>27.415538787841797</v>
          </cell>
          <cell r="N236">
            <v>15.730227470397949</v>
          </cell>
          <cell r="O236">
            <v>1.3461538553237915</v>
          </cell>
        </row>
        <row r="237">
          <cell r="A237">
            <v>108561803</v>
          </cell>
          <cell r="B237" t="str">
            <v>Conemaugh Township Area SD</v>
          </cell>
          <cell r="C237" t="str">
            <v>School District</v>
          </cell>
          <cell r="D237">
            <v>14779000</v>
          </cell>
          <cell r="E237">
            <v>10041937</v>
          </cell>
          <cell r="F237">
            <v>-4737063</v>
          </cell>
          <cell r="G237">
            <v>-0.32052662968635559</v>
          </cell>
          <cell r="H237">
            <v>121.5</v>
          </cell>
          <cell r="I237">
            <v>64.414466857910156</v>
          </cell>
          <cell r="J237">
            <v>-57.085533142089844</v>
          </cell>
          <cell r="K237">
            <v>-0.46983978152275085</v>
          </cell>
          <cell r="L237">
            <v>13.481808662414551</v>
          </cell>
          <cell r="M237">
            <v>29.572999954223633</v>
          </cell>
          <cell r="N237">
            <v>16.091190338134766</v>
          </cell>
          <cell r="O237">
            <v>1.1935484409332275</v>
          </cell>
        </row>
        <row r="238">
          <cell r="A238">
            <v>108565203</v>
          </cell>
          <cell r="B238" t="str">
            <v>Meyersdale Area SD</v>
          </cell>
          <cell r="C238" t="str">
            <v>School District</v>
          </cell>
          <cell r="D238">
            <v>14763036</v>
          </cell>
          <cell r="E238">
            <v>9293811</v>
          </cell>
          <cell r="F238">
            <v>-5469225</v>
          </cell>
          <cell r="G238">
            <v>-0.37046748399734497</v>
          </cell>
          <cell r="H238">
            <v>112</v>
          </cell>
          <cell r="I238">
            <v>50.535125732421875</v>
          </cell>
          <cell r="J238">
            <v>-61.464874267578125</v>
          </cell>
          <cell r="K238">
            <v>-0.5487934947013855</v>
          </cell>
          <cell r="L238">
            <v>13.708683013916016</v>
          </cell>
          <cell r="M238">
            <v>31.63542366027832</v>
          </cell>
          <cell r="N238">
            <v>17.926740646362305</v>
          </cell>
          <cell r="O238">
            <v>1.3076924085617065</v>
          </cell>
        </row>
        <row r="239">
          <cell r="A239">
            <v>108565503</v>
          </cell>
          <cell r="B239" t="str">
            <v>North Star SD</v>
          </cell>
          <cell r="C239" t="str">
            <v>School District</v>
          </cell>
          <cell r="D239">
            <v>18645162</v>
          </cell>
          <cell r="E239">
            <v>12152788</v>
          </cell>
          <cell r="F239">
            <v>-6492374</v>
          </cell>
          <cell r="G239">
            <v>-0.34820690751075745</v>
          </cell>
          <cell r="H239">
            <v>196</v>
          </cell>
          <cell r="I239">
            <v>97.4442138671875</v>
          </cell>
          <cell r="J239">
            <v>-98.5557861328125</v>
          </cell>
          <cell r="K239">
            <v>-0.50283563137054443</v>
          </cell>
          <cell r="L239">
            <v>12.260932922363281</v>
          </cell>
          <cell r="M239">
            <v>26.273427963256836</v>
          </cell>
          <cell r="N239">
            <v>14.012495040893555</v>
          </cell>
          <cell r="O239">
            <v>1.1428571939468384</v>
          </cell>
        </row>
        <row r="240">
          <cell r="A240">
            <v>108566303</v>
          </cell>
          <cell r="B240" t="str">
            <v>Rockwood Area SD</v>
          </cell>
          <cell r="C240" t="str">
            <v>School District</v>
          </cell>
          <cell r="D240">
            <v>11466281</v>
          </cell>
          <cell r="E240">
            <v>7586975.5</v>
          </cell>
          <cell r="F240">
            <v>-3879305.5</v>
          </cell>
          <cell r="G240">
            <v>-0.33832290768623352</v>
          </cell>
          <cell r="H240">
            <v>91.5</v>
          </cell>
          <cell r="I240">
            <v>45.717155456542969</v>
          </cell>
          <cell r="J240">
            <v>-45.782844543457031</v>
          </cell>
          <cell r="K240">
            <v>-0.5003589391708374</v>
          </cell>
          <cell r="L240">
            <v>13.170000076293945</v>
          </cell>
          <cell r="M240">
            <v>30.348260879516602</v>
          </cell>
          <cell r="N240">
            <v>17.178260803222656</v>
          </cell>
          <cell r="O240">
            <v>1.3043478727340698</v>
          </cell>
        </row>
        <row r="241">
          <cell r="A241">
            <v>108567004</v>
          </cell>
          <cell r="B241" t="str">
            <v>Salisbury-Elk Lick SD</v>
          </cell>
          <cell r="C241" t="str">
            <v>School District</v>
          </cell>
          <cell r="D241">
            <v>4954609.5</v>
          </cell>
          <cell r="E241">
            <v>3383902.75</v>
          </cell>
          <cell r="F241">
            <v>-1570706.75</v>
          </cell>
          <cell r="G241">
            <v>-0.31701928377151489</v>
          </cell>
          <cell r="H241">
            <v>50</v>
          </cell>
          <cell r="I241">
            <v>26.222217559814453</v>
          </cell>
          <cell r="J241">
            <v>-23.777782440185547</v>
          </cell>
          <cell r="K241">
            <v>-0.4755556583404541</v>
          </cell>
          <cell r="L241">
            <v>8.3909683227539063</v>
          </cell>
          <cell r="M241">
            <v>16.781936645507813</v>
          </cell>
          <cell r="N241">
            <v>8.3909683227539063</v>
          </cell>
          <cell r="O241">
            <v>1</v>
          </cell>
        </row>
        <row r="242">
          <cell r="A242">
            <v>108567204</v>
          </cell>
          <cell r="B242" t="str">
            <v>Shade-Central City SD</v>
          </cell>
          <cell r="C242" t="str">
            <v>School District</v>
          </cell>
          <cell r="D242">
            <v>9251831</v>
          </cell>
          <cell r="E242">
            <v>4693139.5</v>
          </cell>
          <cell r="F242">
            <v>-4558691.5</v>
          </cell>
          <cell r="G242">
            <v>-0.49273398518562317</v>
          </cell>
          <cell r="H242">
            <v>54</v>
          </cell>
          <cell r="I242">
            <v>14.646921157836914</v>
          </cell>
          <cell r="J242">
            <v>-39.353080749511719</v>
          </cell>
          <cell r="K242">
            <v>-0.72876077890396118</v>
          </cell>
          <cell r="L242">
            <v>10.900285720825195</v>
          </cell>
          <cell r="M242">
            <v>38.1510009765625</v>
          </cell>
          <cell r="N242">
            <v>27.250715255737305</v>
          </cell>
          <cell r="O242">
            <v>2.5</v>
          </cell>
        </row>
        <row r="243">
          <cell r="A243">
            <v>108567404</v>
          </cell>
          <cell r="B243" t="str">
            <v>Shanksville-Stonycreek SD</v>
          </cell>
          <cell r="C243" t="str">
            <v>School District</v>
          </cell>
          <cell r="D243">
            <v>7216785.5</v>
          </cell>
          <cell r="E243">
            <v>3768171.25</v>
          </cell>
          <cell r="F243">
            <v>-3448614.25</v>
          </cell>
          <cell r="G243">
            <v>-0.47786015272140503</v>
          </cell>
          <cell r="H243">
            <v>62.5</v>
          </cell>
          <cell r="I243">
            <v>21.031135559082031</v>
          </cell>
          <cell r="J243">
            <v>-41.468864440917969</v>
          </cell>
          <cell r="K243">
            <v>-0.66350185871124268</v>
          </cell>
          <cell r="L243">
            <v>9.6029691696166992</v>
          </cell>
          <cell r="M243">
            <v>27.935909271240234</v>
          </cell>
          <cell r="N243">
            <v>18.332939147949219</v>
          </cell>
          <cell r="O243">
            <v>1.9090907573699951</v>
          </cell>
        </row>
        <row r="244">
          <cell r="A244">
            <v>108567703</v>
          </cell>
          <cell r="B244" t="str">
            <v>Somerset Area SD</v>
          </cell>
          <cell r="C244" t="str">
            <v>School District</v>
          </cell>
          <cell r="D244">
            <v>38949696</v>
          </cell>
          <cell r="E244">
            <v>24693548</v>
          </cell>
          <cell r="F244">
            <v>-14256148</v>
          </cell>
          <cell r="G244">
            <v>-0.36601436138153076</v>
          </cell>
          <cell r="H244">
            <v>279</v>
          </cell>
          <cell r="I244">
            <v>127.53762817382813</v>
          </cell>
          <cell r="J244">
            <v>-151.46237182617188</v>
          </cell>
          <cell r="K244">
            <v>-0.54287588596343994</v>
          </cell>
          <cell r="L244">
            <v>12.804286003112793</v>
          </cell>
          <cell r="M244">
            <v>29.876667022705078</v>
          </cell>
          <cell r="N244">
            <v>17.072380065917969</v>
          </cell>
          <cell r="O244">
            <v>1.3333332538604736</v>
          </cell>
        </row>
        <row r="245">
          <cell r="A245">
            <v>108567807</v>
          </cell>
          <cell r="B245" t="str">
            <v>Somerset County Technology Center</v>
          </cell>
          <cell r="C245" t="str">
            <v>Vo-Tech</v>
          </cell>
          <cell r="D245">
            <v>6143877.5</v>
          </cell>
          <cell r="E245">
            <v>4777910</v>
          </cell>
          <cell r="F245">
            <v>-1365967.5</v>
          </cell>
          <cell r="G245">
            <v>-0.22232986986637115</v>
          </cell>
          <cell r="H245">
            <v>38</v>
          </cell>
          <cell r="I245">
            <v>25.23167610168457</v>
          </cell>
          <cell r="J245">
            <v>-12.76832389831543</v>
          </cell>
          <cell r="K245">
            <v>-0.33600851893424988</v>
          </cell>
          <cell r="L245">
            <v>23.294116973876953</v>
          </cell>
          <cell r="M245">
            <v>39.599998474121094</v>
          </cell>
          <cell r="N245">
            <v>16.305881500244141</v>
          </cell>
          <cell r="O245">
            <v>0.69999998807907104</v>
          </cell>
          <cell r="P245">
            <v>0</v>
          </cell>
        </row>
        <row r="246">
          <cell r="A246">
            <v>108568404</v>
          </cell>
          <cell r="B246" t="str">
            <v>Turkeyfoot Valley Area SD</v>
          </cell>
          <cell r="C246" t="str">
            <v>School District</v>
          </cell>
          <cell r="D246">
            <v>5646222</v>
          </cell>
          <cell r="E246">
            <v>3409591.25</v>
          </cell>
          <cell r="F246">
            <v>-2236630.75</v>
          </cell>
          <cell r="G246">
            <v>-0.39612874388694763</v>
          </cell>
          <cell r="H246">
            <v>58.5</v>
          </cell>
          <cell r="I246">
            <v>21.221654891967773</v>
          </cell>
          <cell r="J246">
            <v>-37.278343200683594</v>
          </cell>
          <cell r="K246">
            <v>-0.63723665475845337</v>
          </cell>
          <cell r="L246">
            <v>11.026464462280273</v>
          </cell>
          <cell r="M246">
            <v>38.592624664306641</v>
          </cell>
          <cell r="N246">
            <v>27.566160202026367</v>
          </cell>
          <cell r="O246">
            <v>2.5</v>
          </cell>
        </row>
        <row r="247">
          <cell r="A247">
            <v>108569103</v>
          </cell>
          <cell r="B247" t="str">
            <v>Windber Area SD</v>
          </cell>
          <cell r="C247" t="str">
            <v>School District</v>
          </cell>
          <cell r="D247">
            <v>18343982</v>
          </cell>
          <cell r="E247">
            <v>13503596</v>
          </cell>
          <cell r="F247">
            <v>-4840386</v>
          </cell>
          <cell r="G247">
            <v>-0.26386779546737671</v>
          </cell>
          <cell r="H247">
            <v>145.5</v>
          </cell>
          <cell r="I247">
            <v>89.175376892089844</v>
          </cell>
          <cell r="J247">
            <v>-56.324623107910156</v>
          </cell>
          <cell r="K247">
            <v>-0.38711079955101013</v>
          </cell>
          <cell r="L247">
            <v>16.577573776245117</v>
          </cell>
          <cell r="M247">
            <v>28.257226943969727</v>
          </cell>
          <cell r="N247">
            <v>11.679653167724609</v>
          </cell>
          <cell r="O247">
            <v>0.70454537868499756</v>
          </cell>
        </row>
        <row r="248">
          <cell r="A248">
            <v>109000000</v>
          </cell>
          <cell r="B248" t="str">
            <v>Seneca Highlands IU 9</v>
          </cell>
          <cell r="C248" t="str">
            <v>Intermediate Unit</v>
          </cell>
          <cell r="D248">
            <v>21674718</v>
          </cell>
          <cell r="E248">
            <v>16942828</v>
          </cell>
          <cell r="F248">
            <v>-4731890</v>
          </cell>
          <cell r="G248">
            <v>-0.2183137983083725</v>
          </cell>
          <cell r="H248">
            <v>129.5</v>
          </cell>
          <cell r="I248">
            <v>90.710205078125</v>
          </cell>
          <cell r="J248">
            <v>-38.789794921875</v>
          </cell>
          <cell r="K248">
            <v>-0.29953509569168091</v>
          </cell>
          <cell r="L248">
            <v>9.9166669845581055</v>
          </cell>
          <cell r="M248">
            <v>15.354838371276855</v>
          </cell>
          <cell r="N248">
            <v>5.43817138671875</v>
          </cell>
          <cell r="O248">
            <v>0.54838699102401733</v>
          </cell>
          <cell r="P248">
            <v>0</v>
          </cell>
        </row>
        <row r="249">
          <cell r="A249">
            <v>109122703</v>
          </cell>
          <cell r="B249" t="str">
            <v>Cameron County SD</v>
          </cell>
          <cell r="C249" t="str">
            <v>School District</v>
          </cell>
          <cell r="D249">
            <v>15195663</v>
          </cell>
          <cell r="E249">
            <v>8983143</v>
          </cell>
          <cell r="F249">
            <v>-6212520</v>
          </cell>
          <cell r="G249">
            <v>-0.40883508324623108</v>
          </cell>
          <cell r="H249">
            <v>79</v>
          </cell>
          <cell r="I249">
            <v>20.468183517456055</v>
          </cell>
          <cell r="J249">
            <v>-58.531814575195313</v>
          </cell>
          <cell r="K249">
            <v>-0.74090903997421265</v>
          </cell>
          <cell r="L249">
            <v>14.098896980285645</v>
          </cell>
          <cell r="M249">
            <v>54.985698699951172</v>
          </cell>
          <cell r="N249">
            <v>40.886802673339844</v>
          </cell>
          <cell r="O249">
            <v>2.9000000953674316</v>
          </cell>
        </row>
        <row r="250">
          <cell r="A250">
            <v>109243503</v>
          </cell>
          <cell r="B250" t="str">
            <v>Johnsonburg Area SD</v>
          </cell>
          <cell r="C250" t="str">
            <v>School District</v>
          </cell>
          <cell r="D250">
            <v>10764217</v>
          </cell>
          <cell r="E250">
            <v>6245692.5</v>
          </cell>
          <cell r="F250">
            <v>-4518524.5</v>
          </cell>
          <cell r="G250">
            <v>-0.41977271437644958</v>
          </cell>
          <cell r="H250">
            <v>86</v>
          </cell>
          <cell r="I250">
            <v>38.639530181884766</v>
          </cell>
          <cell r="J250">
            <v>-47.360469818115234</v>
          </cell>
          <cell r="K250">
            <v>-0.55070310831069946</v>
          </cell>
          <cell r="L250">
            <v>11.585666656494141</v>
          </cell>
          <cell r="M250">
            <v>30.895111083984375</v>
          </cell>
          <cell r="N250">
            <v>19.309444427490234</v>
          </cell>
          <cell r="O250">
            <v>1.6666666269302368</v>
          </cell>
        </row>
        <row r="251">
          <cell r="A251">
            <v>109246003</v>
          </cell>
          <cell r="B251" t="str">
            <v>Ridgway Area SD</v>
          </cell>
          <cell r="C251" t="str">
            <v>School District</v>
          </cell>
          <cell r="D251">
            <v>14336585</v>
          </cell>
          <cell r="E251">
            <v>10239826</v>
          </cell>
          <cell r="F251">
            <v>-4096759</v>
          </cell>
          <cell r="G251">
            <v>-0.28575557470321655</v>
          </cell>
          <cell r="H251">
            <v>104</v>
          </cell>
          <cell r="I251">
            <v>64.605949401855469</v>
          </cell>
          <cell r="J251">
            <v>-39.394050598144531</v>
          </cell>
          <cell r="K251">
            <v>-0.37878894805908203</v>
          </cell>
          <cell r="L251">
            <v>13.774033546447754</v>
          </cell>
          <cell r="M251">
            <v>23.219085693359375</v>
          </cell>
          <cell r="N251">
            <v>9.4450521469116211</v>
          </cell>
          <cell r="O251">
            <v>0.68571430444717407</v>
          </cell>
        </row>
        <row r="252">
          <cell r="A252">
            <v>109248003</v>
          </cell>
          <cell r="B252" t="str">
            <v>Saint Marys Area SD</v>
          </cell>
          <cell r="C252" t="str">
            <v>School District</v>
          </cell>
          <cell r="D252">
            <v>28645242</v>
          </cell>
          <cell r="E252">
            <v>24298460</v>
          </cell>
          <cell r="F252">
            <v>-4346782</v>
          </cell>
          <cell r="G252">
            <v>-0.15174533426761627</v>
          </cell>
          <cell r="H252">
            <v>229.5</v>
          </cell>
          <cell r="I252">
            <v>175.62094116210938</v>
          </cell>
          <cell r="J252">
            <v>-53.879058837890625</v>
          </cell>
          <cell r="K252">
            <v>-0.23476713895797729</v>
          </cell>
          <cell r="L252">
            <v>14.96491813659668</v>
          </cell>
          <cell r="M252">
            <v>20.202640533447266</v>
          </cell>
          <cell r="N252">
            <v>5.2377223968505859</v>
          </cell>
          <cell r="O252">
            <v>0.35000008344650269</v>
          </cell>
        </row>
        <row r="253">
          <cell r="A253">
            <v>109420107</v>
          </cell>
          <cell r="B253" t="str">
            <v>Seneca Highlands Career and Technical Center</v>
          </cell>
          <cell r="C253" t="str">
            <v>Vo-Tech</v>
          </cell>
          <cell r="D253">
            <v>2214048.75</v>
          </cell>
          <cell r="E253">
            <v>2788276</v>
          </cell>
          <cell r="F253">
            <v>574227.25</v>
          </cell>
          <cell r="G253">
            <v>0.25935620069503784</v>
          </cell>
          <cell r="H253">
            <v>21.5</v>
          </cell>
          <cell r="I253">
            <v>21.5</v>
          </cell>
          <cell r="J253">
            <v>0</v>
          </cell>
          <cell r="K253">
            <v>0</v>
          </cell>
          <cell r="L253">
            <v>22.769229888916016</v>
          </cell>
          <cell r="M253">
            <v>22.769229888916016</v>
          </cell>
          <cell r="N253">
            <v>0</v>
          </cell>
          <cell r="O253">
            <v>0</v>
          </cell>
          <cell r="P253">
            <v>1</v>
          </cell>
        </row>
        <row r="254">
          <cell r="A254">
            <v>109420803</v>
          </cell>
          <cell r="B254" t="str">
            <v>Bradford Area SD</v>
          </cell>
          <cell r="C254" t="str">
            <v>School District</v>
          </cell>
          <cell r="D254">
            <v>40655040</v>
          </cell>
          <cell r="E254">
            <v>28707952</v>
          </cell>
          <cell r="F254">
            <v>-11947088</v>
          </cell>
          <cell r="G254">
            <v>-0.29386487603187561</v>
          </cell>
          <cell r="H254">
            <v>320.5</v>
          </cell>
          <cell r="I254">
            <v>187.20892333984375</v>
          </cell>
          <cell r="J254">
            <v>-133.29107666015625</v>
          </cell>
          <cell r="K254">
            <v>-0.41588479280471802</v>
          </cell>
          <cell r="L254">
            <v>15.206089019775391</v>
          </cell>
          <cell r="M254">
            <v>29.202602386474609</v>
          </cell>
          <cell r="N254">
            <v>13.996513366699219</v>
          </cell>
          <cell r="O254">
            <v>0.92045450210571289</v>
          </cell>
        </row>
        <row r="255">
          <cell r="A255">
            <v>109422303</v>
          </cell>
          <cell r="B255" t="str">
            <v>Kane Area SD</v>
          </cell>
          <cell r="C255" t="str">
            <v>School District</v>
          </cell>
          <cell r="D255">
            <v>18491414</v>
          </cell>
          <cell r="E255">
            <v>12375989</v>
          </cell>
          <cell r="F255">
            <v>-6115425</v>
          </cell>
          <cell r="G255">
            <v>-0.33071699738502502</v>
          </cell>
          <cell r="H255">
            <v>170</v>
          </cell>
          <cell r="I255">
            <v>93.544639587402344</v>
          </cell>
          <cell r="J255">
            <v>-76.455360412597656</v>
          </cell>
          <cell r="K255">
            <v>-0.44973739981651306</v>
          </cell>
          <cell r="L255">
            <v>13.718341827392578</v>
          </cell>
          <cell r="M255">
            <v>27.093725204467773</v>
          </cell>
          <cell r="N255">
            <v>13.375383377075195</v>
          </cell>
          <cell r="O255">
            <v>0.97500002384185791</v>
          </cell>
        </row>
        <row r="256">
          <cell r="A256">
            <v>109426003</v>
          </cell>
          <cell r="B256" t="str">
            <v>Otto-Eldred SD</v>
          </cell>
          <cell r="C256" t="str">
            <v>School District</v>
          </cell>
          <cell r="D256">
            <v>11342153</v>
          </cell>
          <cell r="E256">
            <v>6643010</v>
          </cell>
          <cell r="F256">
            <v>-4699143</v>
          </cell>
          <cell r="G256">
            <v>-0.4143078625202179</v>
          </cell>
          <cell r="H256">
            <v>93</v>
          </cell>
          <cell r="I256">
            <v>40.280769348144531</v>
          </cell>
          <cell r="J256">
            <v>-52.719230651855469</v>
          </cell>
          <cell r="K256">
            <v>-0.56687343120574951</v>
          </cell>
          <cell r="L256">
            <v>12.373387336730957</v>
          </cell>
          <cell r="M256">
            <v>31.910316467285156</v>
          </cell>
          <cell r="N256">
            <v>19.536930084228516</v>
          </cell>
          <cell r="O256">
            <v>1.5789475440979004</v>
          </cell>
        </row>
        <row r="257">
          <cell r="A257">
            <v>109426303</v>
          </cell>
          <cell r="B257" t="str">
            <v>Port Allegany SD</v>
          </cell>
          <cell r="C257" t="str">
            <v>School District</v>
          </cell>
          <cell r="D257">
            <v>15419885</v>
          </cell>
          <cell r="E257">
            <v>9990585</v>
          </cell>
          <cell r="F257">
            <v>-5429300</v>
          </cell>
          <cell r="G257">
            <v>-0.35209730267524719</v>
          </cell>
          <cell r="H257">
            <v>113.5</v>
          </cell>
          <cell r="I257">
            <v>53.582260131835938</v>
          </cell>
          <cell r="J257">
            <v>-59.917739868164063</v>
          </cell>
          <cell r="K257">
            <v>-0.52790957689285278</v>
          </cell>
          <cell r="L257">
            <v>13.975138664245605</v>
          </cell>
          <cell r="M257">
            <v>30.27946662902832</v>
          </cell>
          <cell r="N257">
            <v>16.304328918457031</v>
          </cell>
          <cell r="O257">
            <v>1.1666666269302368</v>
          </cell>
        </row>
        <row r="258">
          <cell r="A258">
            <v>109427503</v>
          </cell>
          <cell r="B258" t="str">
            <v>Smethport Area SD</v>
          </cell>
          <cell r="C258" t="str">
            <v>School District</v>
          </cell>
          <cell r="D258">
            <v>15675515</v>
          </cell>
          <cell r="E258">
            <v>8991158</v>
          </cell>
          <cell r="F258">
            <v>-6684357</v>
          </cell>
          <cell r="G258">
            <v>-0.42642024159431458</v>
          </cell>
          <cell r="H258">
            <v>120</v>
          </cell>
          <cell r="I258">
            <v>52.384468078613281</v>
          </cell>
          <cell r="J258">
            <v>-67.615531921386719</v>
          </cell>
          <cell r="K258">
            <v>-0.56346279382705688</v>
          </cell>
          <cell r="L258">
            <v>12.10603141784668</v>
          </cell>
          <cell r="M258">
            <v>26.716758728027344</v>
          </cell>
          <cell r="N258">
            <v>14.610727310180664</v>
          </cell>
          <cell r="O258">
            <v>1.2068965435028076</v>
          </cell>
        </row>
        <row r="259">
          <cell r="A259">
            <v>109530304</v>
          </cell>
          <cell r="B259" t="str">
            <v>Austin Area SD</v>
          </cell>
          <cell r="C259" t="str">
            <v>School District</v>
          </cell>
          <cell r="D259">
            <v>4360079</v>
          </cell>
          <cell r="E259">
            <v>2124674.5</v>
          </cell>
          <cell r="F259">
            <v>-2235404.5</v>
          </cell>
          <cell r="G259">
            <v>-0.51269817352294922</v>
          </cell>
          <cell r="H259">
            <v>28.5</v>
          </cell>
          <cell r="I259">
            <v>8.2366170883178711</v>
          </cell>
          <cell r="J259">
            <v>-20.263381958007813</v>
          </cell>
          <cell r="K259">
            <v>-0.71099585294723511</v>
          </cell>
          <cell r="L259">
            <v>8.2203683853149414</v>
          </cell>
          <cell r="M259">
            <v>31.237400054931641</v>
          </cell>
          <cell r="N259">
            <v>23.017032623291016</v>
          </cell>
          <cell r="O259">
            <v>2.7999999523162842</v>
          </cell>
        </row>
        <row r="260">
          <cell r="A260">
            <v>109531304</v>
          </cell>
          <cell r="B260" t="str">
            <v>Coudersport Area SD</v>
          </cell>
          <cell r="C260" t="str">
            <v>School District</v>
          </cell>
          <cell r="D260">
            <v>13241388</v>
          </cell>
          <cell r="E260">
            <v>8609660</v>
          </cell>
          <cell r="F260">
            <v>-4631728</v>
          </cell>
          <cell r="G260">
            <v>-0.34979173541069031</v>
          </cell>
          <cell r="H260">
            <v>98.5</v>
          </cell>
          <cell r="I260">
            <v>46.958610534667969</v>
          </cell>
          <cell r="J260">
            <v>-51.541389465332031</v>
          </cell>
          <cell r="K260">
            <v>-0.52326285839080811</v>
          </cell>
          <cell r="L260">
            <v>13.939236640930176</v>
          </cell>
          <cell r="M260">
            <v>31.944084167480469</v>
          </cell>
          <cell r="N260">
            <v>18.004848480224609</v>
          </cell>
          <cell r="O260">
            <v>1.2916666269302368</v>
          </cell>
        </row>
        <row r="261">
          <cell r="A261">
            <v>109532804</v>
          </cell>
          <cell r="B261" t="str">
            <v>Galeton Area SD</v>
          </cell>
          <cell r="C261" t="str">
            <v>School District</v>
          </cell>
          <cell r="D261">
            <v>7745058.5</v>
          </cell>
          <cell r="E261">
            <v>4347801</v>
          </cell>
          <cell r="F261">
            <v>-3397257.5</v>
          </cell>
          <cell r="G261">
            <v>-0.43863549828529358</v>
          </cell>
          <cell r="H261">
            <v>57.5</v>
          </cell>
          <cell r="I261">
            <v>24.466175079345703</v>
          </cell>
          <cell r="J261">
            <v>-33.033824920654297</v>
          </cell>
          <cell r="K261">
            <v>-0.57450127601623535</v>
          </cell>
          <cell r="L261">
            <v>9.3846216201782227</v>
          </cell>
          <cell r="M261">
            <v>20.425352096557617</v>
          </cell>
          <cell r="N261">
            <v>11.040730476379395</v>
          </cell>
          <cell r="O261">
            <v>1.1764705181121826</v>
          </cell>
        </row>
        <row r="262">
          <cell r="A262">
            <v>109535504</v>
          </cell>
          <cell r="B262" t="str">
            <v>Northern Potter SD</v>
          </cell>
          <cell r="C262" t="str">
            <v>School District</v>
          </cell>
          <cell r="D262">
            <v>10990791</v>
          </cell>
          <cell r="E262">
            <v>6101299</v>
          </cell>
          <cell r="F262">
            <v>-4889492</v>
          </cell>
          <cell r="G262">
            <v>-0.44487172365188599</v>
          </cell>
          <cell r="H262">
            <v>87</v>
          </cell>
          <cell r="I262">
            <v>33.190414428710938</v>
          </cell>
          <cell r="J262">
            <v>-53.809585571289063</v>
          </cell>
          <cell r="K262">
            <v>-0.61850100755691528</v>
          </cell>
          <cell r="L262">
            <v>12.333744049072266</v>
          </cell>
          <cell r="M262">
            <v>35.356735229492188</v>
          </cell>
          <cell r="N262">
            <v>23.022991180419922</v>
          </cell>
          <cell r="O262">
            <v>1.8666667938232422</v>
          </cell>
        </row>
        <row r="263">
          <cell r="A263">
            <v>109537504</v>
          </cell>
          <cell r="B263" t="str">
            <v>Oswayo Valley SD</v>
          </cell>
          <cell r="C263" t="str">
            <v>School District</v>
          </cell>
          <cell r="D263">
            <v>8827110</v>
          </cell>
          <cell r="E263">
            <v>4657399</v>
          </cell>
          <cell r="F263">
            <v>-4169711</v>
          </cell>
          <cell r="G263">
            <v>-0.4723755419254303</v>
          </cell>
          <cell r="H263">
            <v>65.5</v>
          </cell>
          <cell r="I263">
            <v>13.386731147766113</v>
          </cell>
          <cell r="J263">
            <v>-52.113269805908203</v>
          </cell>
          <cell r="K263">
            <v>-0.79562246799468994</v>
          </cell>
          <cell r="L263">
            <v>12.596562385559082</v>
          </cell>
          <cell r="M263">
            <v>67.181663513183594</v>
          </cell>
          <cell r="N263">
            <v>54.585102081298828</v>
          </cell>
          <cell r="O263">
            <v>4.3333330154418945</v>
          </cell>
        </row>
        <row r="264">
          <cell r="A264">
            <v>110000000</v>
          </cell>
          <cell r="B264" t="str">
            <v>Central IU 10</v>
          </cell>
          <cell r="C264" t="str">
            <v>Intermediate Unit</v>
          </cell>
          <cell r="D264">
            <v>24534914</v>
          </cell>
          <cell r="E264">
            <v>12788359</v>
          </cell>
          <cell r="F264">
            <v>-11746555</v>
          </cell>
          <cell r="G264">
            <v>-0.47876894474029541</v>
          </cell>
          <cell r="H264">
            <v>118</v>
          </cell>
          <cell r="I264">
            <v>38.504661560058594</v>
          </cell>
          <cell r="J264">
            <v>-79.495338439941406</v>
          </cell>
          <cell r="K264">
            <v>-0.67368930578231812</v>
          </cell>
          <cell r="L264">
            <v>0.80357140302658081</v>
          </cell>
          <cell r="M264">
            <v>2.0454545021057129</v>
          </cell>
          <cell r="N264">
            <v>1.2418830394744873</v>
          </cell>
          <cell r="O264">
            <v>1.5454546213150024</v>
          </cell>
          <cell r="P264">
            <v>0</v>
          </cell>
        </row>
        <row r="265">
          <cell r="A265">
            <v>110140001</v>
          </cell>
          <cell r="B265" t="str">
            <v>Young Scholars of Central PA CS</v>
          </cell>
          <cell r="C265" t="str">
            <v>Charter School</v>
          </cell>
          <cell r="D265">
            <v>6887165</v>
          </cell>
          <cell r="E265">
            <v>3841903</v>
          </cell>
          <cell r="F265">
            <v>-3045262</v>
          </cell>
          <cell r="G265">
            <v>-0.44216480851173401</v>
          </cell>
          <cell r="H265">
            <v>65.5</v>
          </cell>
          <cell r="I265">
            <v>19.596769332885742</v>
          </cell>
          <cell r="J265">
            <v>-45.903228759765625</v>
          </cell>
          <cell r="K265">
            <v>-0.70081263780593872</v>
          </cell>
          <cell r="L265">
            <v>12.144087791442871</v>
          </cell>
          <cell r="M265">
            <v>58.985572814941406</v>
          </cell>
          <cell r="N265">
            <v>46.841484069824219</v>
          </cell>
          <cell r="O265">
            <v>3.8571431636810303</v>
          </cell>
          <cell r="P265">
            <v>0</v>
          </cell>
        </row>
        <row r="266">
          <cell r="A266">
            <v>110141003</v>
          </cell>
          <cell r="B266" t="str">
            <v>Bald Eagle Area SD</v>
          </cell>
          <cell r="C266" t="str">
            <v>School District</v>
          </cell>
          <cell r="D266">
            <v>42576456</v>
          </cell>
          <cell r="E266">
            <v>30441480</v>
          </cell>
          <cell r="F266">
            <v>-12134976</v>
          </cell>
          <cell r="G266">
            <v>-0.28501611948013306</v>
          </cell>
          <cell r="H266">
            <v>256.5</v>
          </cell>
          <cell r="I266">
            <v>127.70679473876953</v>
          </cell>
          <cell r="J266">
            <v>-128.793212890625</v>
          </cell>
          <cell r="K266">
            <v>-0.5021178126335144</v>
          </cell>
          <cell r="L266">
            <v>12.071907997131348</v>
          </cell>
          <cell r="M266">
            <v>24.709688186645508</v>
          </cell>
          <cell r="N266">
            <v>12.63778018951416</v>
          </cell>
          <cell r="O266">
            <v>1.0468751192092896</v>
          </cell>
        </row>
        <row r="267">
          <cell r="A267">
            <v>110141103</v>
          </cell>
          <cell r="B267" t="str">
            <v>Bellefonte Area SD</v>
          </cell>
          <cell r="C267" t="str">
            <v>School District</v>
          </cell>
          <cell r="D267">
            <v>52199052</v>
          </cell>
          <cell r="E267">
            <v>35251320</v>
          </cell>
          <cell r="F267">
            <v>-16947732</v>
          </cell>
          <cell r="G267">
            <v>-0.32467508316040039</v>
          </cell>
          <cell r="H267">
            <v>400</v>
          </cell>
          <cell r="I267">
            <v>200.81629943847656</v>
          </cell>
          <cell r="J267">
            <v>-199.18370056152344</v>
          </cell>
          <cell r="K267">
            <v>-0.49795925617218018</v>
          </cell>
          <cell r="L267">
            <v>13.896308898925781</v>
          </cell>
          <cell r="M267">
            <v>30.813554763793945</v>
          </cell>
          <cell r="N267">
            <v>16.917245864868164</v>
          </cell>
          <cell r="O267">
            <v>1.2173913717269897</v>
          </cell>
        </row>
        <row r="268">
          <cell r="A268">
            <v>110141607</v>
          </cell>
          <cell r="B268" t="str">
            <v>Central PA Institute of Science &amp; Technology</v>
          </cell>
          <cell r="C268" t="str">
            <v>Vo-Tech</v>
          </cell>
          <cell r="D268">
            <v>8288732</v>
          </cell>
          <cell r="E268">
            <v>7134454</v>
          </cell>
          <cell r="F268">
            <v>-1154278</v>
          </cell>
          <cell r="G268">
            <v>-0.13925869762897491</v>
          </cell>
          <cell r="H268">
            <v>39.5</v>
          </cell>
          <cell r="I268">
            <v>29.881998062133789</v>
          </cell>
          <cell r="J268">
            <v>-9.6180019378662109</v>
          </cell>
          <cell r="K268">
            <v>-0.24349372088909149</v>
          </cell>
          <cell r="L268">
            <v>27.235294342041016</v>
          </cell>
          <cell r="M268">
            <v>42.090908050537109</v>
          </cell>
          <cell r="N268">
            <v>14.855613708496094</v>
          </cell>
          <cell r="O268">
            <v>0.54545450210571289</v>
          </cell>
          <cell r="P268">
            <v>0</v>
          </cell>
        </row>
        <row r="269">
          <cell r="A269">
            <v>110143060</v>
          </cell>
          <cell r="B269" t="str">
            <v>Centre Learning Community CS</v>
          </cell>
          <cell r="C269" t="str">
            <v>Charter School</v>
          </cell>
          <cell r="D269">
            <v>1552018</v>
          </cell>
          <cell r="E269">
            <v>761483</v>
          </cell>
          <cell r="F269">
            <v>-790535</v>
          </cell>
          <cell r="G269">
            <v>-0.50935941934585571</v>
          </cell>
          <cell r="H269">
            <v>17.5</v>
          </cell>
          <cell r="I269">
            <v>4.3751931190490723</v>
          </cell>
          <cell r="J269">
            <v>-13.124807357788086</v>
          </cell>
          <cell r="K269">
            <v>-0.74998897314071655</v>
          </cell>
          <cell r="L269">
            <v>5.5109286308288574</v>
          </cell>
          <cell r="M269">
            <v>38.576499938964844</v>
          </cell>
          <cell r="N269">
            <v>33.065570831298828</v>
          </cell>
          <cell r="O269">
            <v>6</v>
          </cell>
          <cell r="P269">
            <v>0</v>
          </cell>
        </row>
        <row r="270">
          <cell r="A270">
            <v>110143120</v>
          </cell>
          <cell r="B270" t="str">
            <v>Nittany Valley CS</v>
          </cell>
          <cell r="C270" t="str">
            <v>Charter School</v>
          </cell>
          <cell r="D270">
            <v>761521</v>
          </cell>
          <cell r="E270">
            <v>435888</v>
          </cell>
          <cell r="F270">
            <v>-325633</v>
          </cell>
          <cell r="G270">
            <v>-0.42760869860649109</v>
          </cell>
          <cell r="H270">
            <v>10.5</v>
          </cell>
          <cell r="I270">
            <v>3.061823844909668</v>
          </cell>
          <cell r="J270">
            <v>-7.438176155090332</v>
          </cell>
          <cell r="K270">
            <v>-0.70839774608612061</v>
          </cell>
          <cell r="L270">
            <v>7.6363334655761719</v>
          </cell>
          <cell r="P270">
            <v>0</v>
          </cell>
        </row>
        <row r="271">
          <cell r="A271">
            <v>110147003</v>
          </cell>
          <cell r="B271" t="str">
            <v>Penns Valley Area SD</v>
          </cell>
          <cell r="C271" t="str">
            <v>School District</v>
          </cell>
          <cell r="D271">
            <v>31209342</v>
          </cell>
          <cell r="E271">
            <v>19826532</v>
          </cell>
          <cell r="F271">
            <v>-11382810</v>
          </cell>
          <cell r="G271">
            <v>-0.36472445726394653</v>
          </cell>
          <cell r="H271">
            <v>188</v>
          </cell>
          <cell r="I271">
            <v>78.241973876953125</v>
          </cell>
          <cell r="J271">
            <v>-109.75802612304688</v>
          </cell>
          <cell r="K271">
            <v>-0.58381927013397217</v>
          </cell>
          <cell r="L271">
            <v>15.54469108581543</v>
          </cell>
          <cell r="M271">
            <v>37.695873260498047</v>
          </cell>
          <cell r="N271">
            <v>22.151182174682617</v>
          </cell>
          <cell r="O271">
            <v>1.4249998331069946</v>
          </cell>
        </row>
        <row r="272">
          <cell r="A272">
            <v>110148002</v>
          </cell>
          <cell r="B272" t="str">
            <v>State College Area SD</v>
          </cell>
          <cell r="C272" t="str">
            <v>School District</v>
          </cell>
          <cell r="D272">
            <v>167918288</v>
          </cell>
          <cell r="E272">
            <v>95663192</v>
          </cell>
          <cell r="F272">
            <v>-72255096</v>
          </cell>
          <cell r="G272">
            <v>-0.43029913306236267</v>
          </cell>
          <cell r="H272">
            <v>1222</v>
          </cell>
          <cell r="I272">
            <v>534.658203125</v>
          </cell>
          <cell r="J272">
            <v>-687.341796875</v>
          </cell>
          <cell r="K272">
            <v>-0.56247282028198242</v>
          </cell>
          <cell r="L272">
            <v>13.098748207092285</v>
          </cell>
          <cell r="M272">
            <v>31.529729843139648</v>
          </cell>
          <cell r="N272">
            <v>18.430980682373047</v>
          </cell>
          <cell r="O272">
            <v>1.4070795774459839</v>
          </cell>
        </row>
        <row r="273">
          <cell r="A273">
            <v>110171003</v>
          </cell>
          <cell r="B273" t="str">
            <v>Clearfield Area SD</v>
          </cell>
          <cell r="C273" t="str">
            <v>School District</v>
          </cell>
          <cell r="D273">
            <v>50784780</v>
          </cell>
          <cell r="E273">
            <v>35632016</v>
          </cell>
          <cell r="F273">
            <v>-15152764</v>
          </cell>
          <cell r="G273">
            <v>-0.29837214946746826</v>
          </cell>
          <cell r="H273">
            <v>319</v>
          </cell>
          <cell r="I273">
            <v>153.05790710449219</v>
          </cell>
          <cell r="J273">
            <v>-165.94209289550781</v>
          </cell>
          <cell r="K273">
            <v>-0.5201946496963501</v>
          </cell>
          <cell r="L273">
            <v>13.896234512329102</v>
          </cell>
          <cell r="M273">
            <v>32.288307189941406</v>
          </cell>
          <cell r="N273">
            <v>18.392072677612305</v>
          </cell>
          <cell r="O273">
            <v>1.3235292434692383</v>
          </cell>
        </row>
        <row r="274">
          <cell r="A274">
            <v>110171607</v>
          </cell>
          <cell r="B274" t="str">
            <v>Clearfield County CTC</v>
          </cell>
          <cell r="C274" t="str">
            <v>Vo-Tech</v>
          </cell>
          <cell r="D274">
            <v>5920860.5</v>
          </cell>
          <cell r="E274">
            <v>4466600</v>
          </cell>
          <cell r="F274">
            <v>-1454260.5</v>
          </cell>
          <cell r="G274">
            <v>-0.24561640620231628</v>
          </cell>
          <cell r="H274">
            <v>33.5</v>
          </cell>
          <cell r="I274">
            <v>20.448156356811523</v>
          </cell>
          <cell r="J274">
            <v>-13.051843643188477</v>
          </cell>
          <cell r="K274">
            <v>-0.38960728049278259</v>
          </cell>
          <cell r="L274">
            <v>19.833333969116211</v>
          </cell>
          <cell r="M274">
            <v>32.454544067382813</v>
          </cell>
          <cell r="N274">
            <v>12.621210098266602</v>
          </cell>
          <cell r="O274">
            <v>0.63636350631713867</v>
          </cell>
          <cell r="P274">
            <v>0</v>
          </cell>
        </row>
        <row r="275">
          <cell r="A275">
            <v>110171803</v>
          </cell>
          <cell r="B275" t="str">
            <v>Curwensville Area SD</v>
          </cell>
          <cell r="C275" t="str">
            <v>School District</v>
          </cell>
          <cell r="D275">
            <v>17780450</v>
          </cell>
          <cell r="E275">
            <v>11287694</v>
          </cell>
          <cell r="F275">
            <v>-6492756</v>
          </cell>
          <cell r="G275">
            <v>-0.36516264081001282</v>
          </cell>
          <cell r="H275">
            <v>140</v>
          </cell>
          <cell r="I275">
            <v>60.301193237304688</v>
          </cell>
          <cell r="J275">
            <v>-79.698806762695313</v>
          </cell>
          <cell r="K275">
            <v>-0.56927716732025146</v>
          </cell>
          <cell r="L275">
            <v>13.342379570007324</v>
          </cell>
          <cell r="M275">
            <v>31.001411437988281</v>
          </cell>
          <cell r="N275">
            <v>17.659030914306641</v>
          </cell>
          <cell r="O275">
            <v>1.3235293626785278</v>
          </cell>
        </row>
        <row r="276">
          <cell r="A276">
            <v>110173003</v>
          </cell>
          <cell r="B276" t="str">
            <v>Glendale SD</v>
          </cell>
          <cell r="C276" t="str">
            <v>School District</v>
          </cell>
          <cell r="D276">
            <v>13251302</v>
          </cell>
          <cell r="E276">
            <v>8220688</v>
          </cell>
          <cell r="F276">
            <v>-5030614</v>
          </cell>
          <cell r="G276">
            <v>-0.37963166832923889</v>
          </cell>
          <cell r="H276">
            <v>126.5</v>
          </cell>
          <cell r="I276">
            <v>59.787261962890625</v>
          </cell>
          <cell r="J276">
            <v>-66.712738037109375</v>
          </cell>
          <cell r="K276">
            <v>-0.52737343311309814</v>
          </cell>
          <cell r="L276">
            <v>12.124049186706543</v>
          </cell>
          <cell r="M276">
            <v>33.616680145263672</v>
          </cell>
          <cell r="N276">
            <v>21.492630004882813</v>
          </cell>
          <cell r="O276">
            <v>1.7727271318435669</v>
          </cell>
        </row>
        <row r="277">
          <cell r="A277">
            <v>110173504</v>
          </cell>
          <cell r="B277" t="str">
            <v>Harmony Area SD</v>
          </cell>
          <cell r="C277" t="str">
            <v>School District</v>
          </cell>
          <cell r="D277">
            <v>6439301</v>
          </cell>
          <cell r="E277">
            <v>3437701</v>
          </cell>
          <cell r="F277">
            <v>-3001600</v>
          </cell>
          <cell r="G277">
            <v>-0.46613755822181702</v>
          </cell>
          <cell r="H277">
            <v>58.5</v>
          </cell>
          <cell r="I277">
            <v>21.813365936279297</v>
          </cell>
          <cell r="J277">
            <v>-36.686634063720703</v>
          </cell>
          <cell r="K277">
            <v>-0.62712192535400391</v>
          </cell>
          <cell r="L277">
            <v>9.0798215866088867</v>
          </cell>
          <cell r="M277">
            <v>21.186250686645508</v>
          </cell>
          <cell r="N277">
            <v>12.106429100036621</v>
          </cell>
          <cell r="O277">
            <v>1.3333333730697632</v>
          </cell>
        </row>
        <row r="278">
          <cell r="A278">
            <v>110175003</v>
          </cell>
          <cell r="B278" t="str">
            <v>Moshannon Valley SD</v>
          </cell>
          <cell r="C278" t="str">
            <v>School District</v>
          </cell>
          <cell r="D278">
            <v>15572613</v>
          </cell>
          <cell r="E278">
            <v>9745476</v>
          </cell>
          <cell r="F278">
            <v>-5827137</v>
          </cell>
          <cell r="G278">
            <v>-0.37419134378433228</v>
          </cell>
          <cell r="H278">
            <v>120</v>
          </cell>
          <cell r="I278">
            <v>50.639793395996094</v>
          </cell>
          <cell r="J278">
            <v>-69.360206604003906</v>
          </cell>
          <cell r="K278">
            <v>-0.57800173759460449</v>
          </cell>
          <cell r="L278">
            <v>13.542765617370605</v>
          </cell>
          <cell r="M278">
            <v>34.669479370117188</v>
          </cell>
          <cell r="N278">
            <v>21.126712799072266</v>
          </cell>
          <cell r="O278">
            <v>1.559999942779541</v>
          </cell>
        </row>
        <row r="279">
          <cell r="A279">
            <v>110177003</v>
          </cell>
          <cell r="B279" t="str">
            <v>Philipsburg-Osceola Area SD</v>
          </cell>
          <cell r="C279" t="str">
            <v>School District</v>
          </cell>
          <cell r="D279">
            <v>31084602</v>
          </cell>
          <cell r="E279">
            <v>18848478</v>
          </cell>
          <cell r="F279">
            <v>-12236124</v>
          </cell>
          <cell r="G279">
            <v>-0.39363938570022583</v>
          </cell>
          <cell r="H279">
            <v>248.5</v>
          </cell>
          <cell r="I279">
            <v>112.14266204833984</v>
          </cell>
          <cell r="J279">
            <v>-136.35733032226563</v>
          </cell>
          <cell r="K279">
            <v>-0.54872167110443115</v>
          </cell>
          <cell r="L279">
            <v>12.796775817871094</v>
          </cell>
          <cell r="M279">
            <v>28.579465866088867</v>
          </cell>
          <cell r="N279">
            <v>15.782690048217773</v>
          </cell>
          <cell r="O279">
            <v>1.2333333492279053</v>
          </cell>
        </row>
        <row r="280">
          <cell r="A280">
            <v>110179003</v>
          </cell>
          <cell r="B280" t="str">
            <v>West Branch Area SD</v>
          </cell>
          <cell r="C280" t="str">
            <v>School District</v>
          </cell>
          <cell r="D280">
            <v>18713924</v>
          </cell>
          <cell r="E280">
            <v>11528731</v>
          </cell>
          <cell r="F280">
            <v>-7185193</v>
          </cell>
          <cell r="G280">
            <v>-0.38394904136657715</v>
          </cell>
          <cell r="H280">
            <v>144</v>
          </cell>
          <cell r="I280">
            <v>62.955619812011719</v>
          </cell>
          <cell r="J280">
            <v>-81.044380187988281</v>
          </cell>
          <cell r="K280">
            <v>-0.56280821561813354</v>
          </cell>
          <cell r="L280">
            <v>13.90812873840332</v>
          </cell>
          <cell r="M280">
            <v>30.424030303955078</v>
          </cell>
          <cell r="N280">
            <v>16.515901565551758</v>
          </cell>
          <cell r="O280">
            <v>1.1874998807907104</v>
          </cell>
        </row>
        <row r="281">
          <cell r="A281">
            <v>110183602</v>
          </cell>
          <cell r="B281" t="str">
            <v>Keystone Central SD</v>
          </cell>
          <cell r="C281" t="str">
            <v>School District</v>
          </cell>
          <cell r="D281">
            <v>77199888</v>
          </cell>
          <cell r="E281">
            <v>52414724</v>
          </cell>
          <cell r="F281">
            <v>-24785164</v>
          </cell>
          <cell r="G281">
            <v>-0.32105180621147156</v>
          </cell>
          <cell r="H281">
            <v>564</v>
          </cell>
          <cell r="I281">
            <v>326.61380004882813</v>
          </cell>
          <cell r="J281">
            <v>-237.38619995117188</v>
          </cell>
          <cell r="K281">
            <v>-0.42089751362800598</v>
          </cell>
          <cell r="L281">
            <v>15.512794494628906</v>
          </cell>
          <cell r="M281">
            <v>28.046310424804688</v>
          </cell>
          <cell r="N281">
            <v>12.533515930175781</v>
          </cell>
          <cell r="O281">
            <v>0.80794703960418701</v>
          </cell>
        </row>
        <row r="282">
          <cell r="A282">
            <v>111000000</v>
          </cell>
          <cell r="B282" t="str">
            <v>Tuscarora IU 11</v>
          </cell>
          <cell r="C282" t="str">
            <v>Intermediate Unit</v>
          </cell>
          <cell r="D282">
            <v>40534180</v>
          </cell>
          <cell r="E282">
            <v>22538110</v>
          </cell>
          <cell r="F282">
            <v>-17996070</v>
          </cell>
          <cell r="G282">
            <v>-0.44397270679473877</v>
          </cell>
          <cell r="H282">
            <v>293</v>
          </cell>
          <cell r="I282">
            <v>121.18191528320313</v>
          </cell>
          <cell r="J282">
            <v>-171.81808471679688</v>
          </cell>
          <cell r="K282">
            <v>-0.58640986680984497</v>
          </cell>
          <cell r="L282">
            <v>5.0740742683410645</v>
          </cell>
          <cell r="M282">
            <v>13.699999809265137</v>
          </cell>
          <cell r="N282">
            <v>8.6259250640869141</v>
          </cell>
          <cell r="O282">
            <v>1.6999998092651367</v>
          </cell>
          <cell r="P282">
            <v>0</v>
          </cell>
        </row>
        <row r="283">
          <cell r="A283">
            <v>111291304</v>
          </cell>
          <cell r="B283" t="str">
            <v>Central Fulton SD</v>
          </cell>
          <cell r="C283" t="str">
            <v>School District</v>
          </cell>
          <cell r="D283">
            <v>16330641</v>
          </cell>
          <cell r="E283">
            <v>11587018</v>
          </cell>
          <cell r="F283">
            <v>-4743623</v>
          </cell>
          <cell r="G283">
            <v>-0.29047378897666931</v>
          </cell>
          <cell r="H283">
            <v>116.5</v>
          </cell>
          <cell r="I283">
            <v>69.37823486328125</v>
          </cell>
          <cell r="J283">
            <v>-47.12176513671875</v>
          </cell>
          <cell r="K283">
            <v>-0.40447866916656494</v>
          </cell>
          <cell r="L283">
            <v>14.166233062744141</v>
          </cell>
          <cell r="M283">
            <v>23.503068923950195</v>
          </cell>
          <cell r="N283">
            <v>9.3368358612060547</v>
          </cell>
          <cell r="O283">
            <v>0.65909093618392944</v>
          </cell>
        </row>
        <row r="284">
          <cell r="A284">
            <v>111292304</v>
          </cell>
          <cell r="B284" t="str">
            <v>Forbes Road SD</v>
          </cell>
          <cell r="C284" t="str">
            <v>School District</v>
          </cell>
          <cell r="D284">
            <v>7723266</v>
          </cell>
          <cell r="E284">
            <v>4348602.5</v>
          </cell>
          <cell r="F284">
            <v>-3374663.5</v>
          </cell>
          <cell r="G284">
            <v>-0.43694773316383362</v>
          </cell>
          <cell r="H284">
            <v>61</v>
          </cell>
          <cell r="I284">
            <v>21.378364562988281</v>
          </cell>
          <cell r="J284">
            <v>-39.621635437011719</v>
          </cell>
          <cell r="K284">
            <v>-0.64953500032424927</v>
          </cell>
          <cell r="L284">
            <v>11.87962532043457</v>
          </cell>
          <cell r="M284">
            <v>38.014801025390625</v>
          </cell>
          <cell r="N284">
            <v>26.135175704956055</v>
          </cell>
          <cell r="O284">
            <v>2.2000000476837158</v>
          </cell>
        </row>
        <row r="285">
          <cell r="A285">
            <v>111292507</v>
          </cell>
          <cell r="B285" t="str">
            <v>Fulton County Center for Career and Technology</v>
          </cell>
          <cell r="C285" t="str">
            <v>Vo-Tech</v>
          </cell>
          <cell r="D285">
            <v>1117205</v>
          </cell>
          <cell r="E285">
            <v>1245425</v>
          </cell>
          <cell r="F285">
            <v>128220</v>
          </cell>
          <cell r="G285">
            <v>0.11476854979991913</v>
          </cell>
          <cell r="H285">
            <v>9.5</v>
          </cell>
          <cell r="I285">
            <v>9.5</v>
          </cell>
          <cell r="J285">
            <v>0</v>
          </cell>
          <cell r="K285">
            <v>0</v>
          </cell>
          <cell r="L285">
            <v>20.833333969116211</v>
          </cell>
          <cell r="M285">
            <v>20.833333969116211</v>
          </cell>
          <cell r="N285">
            <v>0</v>
          </cell>
          <cell r="O285">
            <v>0</v>
          </cell>
          <cell r="P285">
            <v>1</v>
          </cell>
        </row>
        <row r="286">
          <cell r="A286">
            <v>111297504</v>
          </cell>
          <cell r="B286" t="str">
            <v>Southern Fulton SD</v>
          </cell>
          <cell r="C286" t="str">
            <v>School District</v>
          </cell>
          <cell r="D286">
            <v>12871210</v>
          </cell>
          <cell r="E286">
            <v>8208522.5</v>
          </cell>
          <cell r="F286">
            <v>-4662687.5</v>
          </cell>
          <cell r="G286">
            <v>-0.36225712299346924</v>
          </cell>
          <cell r="H286">
            <v>94</v>
          </cell>
          <cell r="I286">
            <v>45.843757629394531</v>
          </cell>
          <cell r="J286">
            <v>-48.156242370605469</v>
          </cell>
          <cell r="K286">
            <v>-0.51230043172836304</v>
          </cell>
          <cell r="L286">
            <v>13.969169616699219</v>
          </cell>
          <cell r="M286">
            <v>32.189826965332031</v>
          </cell>
          <cell r="N286">
            <v>18.220657348632813</v>
          </cell>
          <cell r="O286">
            <v>1.3043478727340698</v>
          </cell>
        </row>
        <row r="287">
          <cell r="A287">
            <v>111312503</v>
          </cell>
          <cell r="B287" t="str">
            <v>Huntingdon Area SD</v>
          </cell>
          <cell r="C287" t="str">
            <v>School District</v>
          </cell>
          <cell r="D287">
            <v>46837968</v>
          </cell>
          <cell r="E287">
            <v>40118488</v>
          </cell>
          <cell r="F287">
            <v>-6719480</v>
          </cell>
          <cell r="G287">
            <v>-0.14346224069595337</v>
          </cell>
          <cell r="H287">
            <v>266</v>
          </cell>
          <cell r="I287">
            <v>180.94093322753906</v>
          </cell>
          <cell r="J287">
            <v>-85.059066772460938</v>
          </cell>
          <cell r="K287">
            <v>-0.3197709321975708</v>
          </cell>
          <cell r="L287">
            <v>13.23799991607666</v>
          </cell>
          <cell r="M287">
            <v>19.208078384399414</v>
          </cell>
          <cell r="N287">
            <v>5.9700784683227539</v>
          </cell>
          <cell r="O287">
            <v>0.45098039507865906</v>
          </cell>
        </row>
        <row r="288">
          <cell r="A288">
            <v>111312607</v>
          </cell>
          <cell r="B288" t="str">
            <v>Huntingdon County CTC</v>
          </cell>
          <cell r="C288" t="str">
            <v>Vo-Tech</v>
          </cell>
          <cell r="D288">
            <v>2569239.75</v>
          </cell>
          <cell r="E288">
            <v>2754449</v>
          </cell>
          <cell r="F288">
            <v>185209.25</v>
          </cell>
          <cell r="G288">
            <v>7.2087183594703674E-2</v>
          </cell>
          <cell r="H288">
            <v>22.5</v>
          </cell>
          <cell r="I288">
            <v>22.5</v>
          </cell>
          <cell r="J288">
            <v>0</v>
          </cell>
          <cell r="K288">
            <v>0</v>
          </cell>
          <cell r="L288">
            <v>23.916666030883789</v>
          </cell>
          <cell r="M288">
            <v>23.916666030883789</v>
          </cell>
          <cell r="N288">
            <v>0</v>
          </cell>
          <cell r="O288">
            <v>0</v>
          </cell>
          <cell r="P288">
            <v>1</v>
          </cell>
        </row>
        <row r="289">
          <cell r="A289">
            <v>111312804</v>
          </cell>
          <cell r="B289" t="str">
            <v>Juniata Valley SD</v>
          </cell>
          <cell r="C289" t="str">
            <v>School District</v>
          </cell>
          <cell r="D289">
            <v>12937939</v>
          </cell>
          <cell r="E289">
            <v>8836186</v>
          </cell>
          <cell r="F289">
            <v>-4101753</v>
          </cell>
          <cell r="G289">
            <v>-0.31703296303749084</v>
          </cell>
          <cell r="H289">
            <v>98</v>
          </cell>
          <cell r="I289">
            <v>52.621063232421875</v>
          </cell>
          <cell r="J289">
            <v>-45.378936767578125</v>
          </cell>
          <cell r="K289">
            <v>-0.46305036544799805</v>
          </cell>
          <cell r="L289">
            <v>12.823172569274902</v>
          </cell>
          <cell r="M289">
            <v>24.791465759277344</v>
          </cell>
          <cell r="N289">
            <v>11.968293190002441</v>
          </cell>
          <cell r="O289">
            <v>0.93333321809768677</v>
          </cell>
        </row>
        <row r="290">
          <cell r="A290">
            <v>111315438</v>
          </cell>
          <cell r="B290" t="str">
            <v>Stone Valley Community CS</v>
          </cell>
          <cell r="C290" t="str">
            <v>Charter School</v>
          </cell>
          <cell r="D290">
            <v>1233090.875</v>
          </cell>
          <cell r="E290">
            <v>952343.5625</v>
          </cell>
          <cell r="F290">
            <v>-280747.3125</v>
          </cell>
          <cell r="G290">
            <v>-0.22767771780490875</v>
          </cell>
          <cell r="H290">
            <v>15.5</v>
          </cell>
          <cell r="I290">
            <v>10.18467903137207</v>
          </cell>
          <cell r="J290">
            <v>-5.3153209686279297</v>
          </cell>
          <cell r="K290">
            <v>-0.34292393922805786</v>
          </cell>
          <cell r="L290">
            <v>9.1111106872558594</v>
          </cell>
          <cell r="M290">
            <v>11.714285850524902</v>
          </cell>
          <cell r="N290">
            <v>2.603175163269043</v>
          </cell>
          <cell r="O290">
            <v>0.28571435809135437</v>
          </cell>
          <cell r="P290">
            <v>0</v>
          </cell>
        </row>
        <row r="291">
          <cell r="A291">
            <v>111316003</v>
          </cell>
          <cell r="B291" t="str">
            <v>Mount Union Area SD</v>
          </cell>
          <cell r="C291" t="str">
            <v>School District</v>
          </cell>
          <cell r="D291">
            <v>21691760</v>
          </cell>
          <cell r="E291">
            <v>15166588</v>
          </cell>
          <cell r="F291">
            <v>-6525172</v>
          </cell>
          <cell r="G291">
            <v>-0.30081340670585632</v>
          </cell>
          <cell r="H291">
            <v>199</v>
          </cell>
          <cell r="I291">
            <v>111.86178588867188</v>
          </cell>
          <cell r="J291">
            <v>-87.138214111328125</v>
          </cell>
          <cell r="K291">
            <v>-0.43788048624992371</v>
          </cell>
          <cell r="L291">
            <v>11.867692947387695</v>
          </cell>
          <cell r="M291">
            <v>22.178966522216797</v>
          </cell>
          <cell r="N291">
            <v>10.311273574829102</v>
          </cell>
          <cell r="O291">
            <v>0.86885237693786621</v>
          </cell>
        </row>
        <row r="292">
          <cell r="A292">
            <v>111317503</v>
          </cell>
          <cell r="B292" t="str">
            <v>Southern Huntingdon County SD</v>
          </cell>
          <cell r="C292" t="str">
            <v>School District</v>
          </cell>
          <cell r="D292">
            <v>17538872</v>
          </cell>
          <cell r="E292">
            <v>12528986</v>
          </cell>
          <cell r="F292">
            <v>-5009886</v>
          </cell>
          <cell r="G292">
            <v>-0.28564471006393433</v>
          </cell>
          <cell r="H292">
            <v>141.5</v>
          </cell>
          <cell r="I292">
            <v>80.086410522460938</v>
          </cell>
          <cell r="J292">
            <v>-61.413589477539063</v>
          </cell>
          <cell r="K292">
            <v>-0.43401831388473511</v>
          </cell>
          <cell r="L292">
            <v>13.588361740112305</v>
          </cell>
          <cell r="M292">
            <v>24.518131256103516</v>
          </cell>
          <cell r="N292">
            <v>10.929769515991211</v>
          </cell>
          <cell r="O292">
            <v>0.80434787273406982</v>
          </cell>
        </row>
        <row r="293">
          <cell r="A293">
            <v>111343603</v>
          </cell>
          <cell r="B293" t="str">
            <v>Juniata County SD</v>
          </cell>
          <cell r="C293" t="str">
            <v>School District</v>
          </cell>
          <cell r="D293">
            <v>39031316</v>
          </cell>
          <cell r="E293">
            <v>30505712</v>
          </cell>
          <cell r="F293">
            <v>-8525604</v>
          </cell>
          <cell r="G293">
            <v>-0.21842983365058899</v>
          </cell>
          <cell r="H293">
            <v>308.5</v>
          </cell>
          <cell r="I293">
            <v>202.34893798828125</v>
          </cell>
          <cell r="J293">
            <v>-106.15106201171875</v>
          </cell>
          <cell r="K293">
            <v>-0.34408771991729736</v>
          </cell>
          <cell r="L293">
            <v>15.533282279968262</v>
          </cell>
          <cell r="M293">
            <v>23.499069213867188</v>
          </cell>
          <cell r="N293">
            <v>7.9657869338989258</v>
          </cell>
          <cell r="O293">
            <v>0.51282060146331787</v>
          </cell>
        </row>
        <row r="294">
          <cell r="A294">
            <v>111440001</v>
          </cell>
          <cell r="B294" t="str">
            <v>New Day CS</v>
          </cell>
          <cell r="C294" t="str">
            <v>Charter School</v>
          </cell>
          <cell r="D294">
            <v>2681810.5</v>
          </cell>
          <cell r="E294">
            <v>1655564.375</v>
          </cell>
          <cell r="F294">
            <v>-1026246.125</v>
          </cell>
          <cell r="G294">
            <v>-0.38266915082931519</v>
          </cell>
          <cell r="H294">
            <v>25.5</v>
          </cell>
          <cell r="I294">
            <v>11.210720062255859</v>
          </cell>
          <cell r="J294">
            <v>-14.289279937744141</v>
          </cell>
          <cell r="K294">
            <v>-0.56036394834518433</v>
          </cell>
          <cell r="L294">
            <v>11.372857093811035</v>
          </cell>
          <cell r="M294">
            <v>26.536666870117188</v>
          </cell>
          <cell r="N294">
            <v>15.163809776306152</v>
          </cell>
          <cell r="O294">
            <v>1.3333333730697632</v>
          </cell>
          <cell r="P294">
            <v>0</v>
          </cell>
        </row>
        <row r="295">
          <cell r="A295">
            <v>111444307</v>
          </cell>
          <cell r="B295" t="str">
            <v>Mifflin County Academy of Science and Technology</v>
          </cell>
          <cell r="C295" t="str">
            <v>Vo-Tech</v>
          </cell>
          <cell r="D295">
            <v>4804253</v>
          </cell>
          <cell r="E295">
            <v>4153015</v>
          </cell>
          <cell r="F295">
            <v>-651238</v>
          </cell>
          <cell r="G295">
            <v>-0.1355544775724411</v>
          </cell>
          <cell r="H295">
            <v>23</v>
          </cell>
          <cell r="I295">
            <v>17.546365737915039</v>
          </cell>
          <cell r="J295">
            <v>-5.4536342620849609</v>
          </cell>
          <cell r="K295">
            <v>-0.23711453378200531</v>
          </cell>
          <cell r="L295">
            <v>28.846153259277344</v>
          </cell>
          <cell r="M295">
            <v>37.5</v>
          </cell>
          <cell r="N295">
            <v>8.6538467407226563</v>
          </cell>
          <cell r="O295">
            <v>0.30000001192092896</v>
          </cell>
          <cell r="P295">
            <v>0</v>
          </cell>
        </row>
        <row r="296">
          <cell r="A296">
            <v>111444602</v>
          </cell>
          <cell r="B296" t="str">
            <v>Mifflin County SD</v>
          </cell>
          <cell r="C296" t="str">
            <v>School District</v>
          </cell>
          <cell r="D296">
            <v>81246944</v>
          </cell>
          <cell r="E296">
            <v>61075856</v>
          </cell>
          <cell r="F296">
            <v>-20171088</v>
          </cell>
          <cell r="G296">
            <v>-0.24826888740062714</v>
          </cell>
          <cell r="H296">
            <v>711.5</v>
          </cell>
          <cell r="I296">
            <v>452.5523681640625</v>
          </cell>
          <cell r="J296">
            <v>-258.9476318359375</v>
          </cell>
          <cell r="K296">
            <v>-0.36394608020782471</v>
          </cell>
          <cell r="L296">
            <v>14.552268981933594</v>
          </cell>
          <cell r="M296">
            <v>23.750400543212891</v>
          </cell>
          <cell r="N296">
            <v>9.1981315612792969</v>
          </cell>
          <cell r="O296">
            <v>0.63207542896270752</v>
          </cell>
        </row>
        <row r="297">
          <cell r="A297">
            <v>112000000</v>
          </cell>
          <cell r="B297" t="str">
            <v>Lincoln IU 12</v>
          </cell>
          <cell r="C297" t="str">
            <v>Intermediate Unit</v>
          </cell>
          <cell r="D297">
            <v>128524496</v>
          </cell>
          <cell r="E297">
            <v>105867624</v>
          </cell>
          <cell r="F297">
            <v>-22656872</v>
          </cell>
          <cell r="G297">
            <v>-0.17628446221351624</v>
          </cell>
          <cell r="H297">
            <v>1144</v>
          </cell>
          <cell r="I297">
            <v>888.26629638671875</v>
          </cell>
          <cell r="J297">
            <v>-255.73370361328125</v>
          </cell>
          <cell r="K297">
            <v>-0.2235434502363205</v>
          </cell>
          <cell r="L297">
            <v>4.1074380874633789</v>
          </cell>
          <cell r="M297">
            <v>5.4416060447692871</v>
          </cell>
          <cell r="N297">
            <v>1.3341679573059082</v>
          </cell>
          <cell r="O297">
            <v>0.32481753826141357</v>
          </cell>
          <cell r="P297">
            <v>0</v>
          </cell>
        </row>
        <row r="298">
          <cell r="A298">
            <v>112011103</v>
          </cell>
          <cell r="B298" t="str">
            <v>Bermudian Springs SD</v>
          </cell>
          <cell r="C298" t="str">
            <v>School District</v>
          </cell>
          <cell r="D298">
            <v>30895884</v>
          </cell>
          <cell r="E298">
            <v>23665778</v>
          </cell>
          <cell r="F298">
            <v>-7230106</v>
          </cell>
          <cell r="G298">
            <v>-0.23401518166065216</v>
          </cell>
          <cell r="H298">
            <v>239.5</v>
          </cell>
          <cell r="I298">
            <v>155.68698120117188</v>
          </cell>
          <cell r="J298">
            <v>-83.813018798828125</v>
          </cell>
          <cell r="K298">
            <v>-0.34994998574256897</v>
          </cell>
          <cell r="L298">
            <v>15.344977378845215</v>
          </cell>
          <cell r="M298">
            <v>23.649316787719727</v>
          </cell>
          <cell r="N298">
            <v>8.3043394088745117</v>
          </cell>
          <cell r="O298">
            <v>0.54117637872695923</v>
          </cell>
        </row>
        <row r="299">
          <cell r="A299">
            <v>112011603</v>
          </cell>
          <cell r="B299" t="str">
            <v>Conewago Valley SD</v>
          </cell>
          <cell r="C299" t="str">
            <v>School District</v>
          </cell>
          <cell r="D299">
            <v>61734920</v>
          </cell>
          <cell r="E299">
            <v>47451312</v>
          </cell>
          <cell r="F299">
            <v>-14283608</v>
          </cell>
          <cell r="G299">
            <v>-0.2313699871301651</v>
          </cell>
          <cell r="H299">
            <v>421</v>
          </cell>
          <cell r="I299">
            <v>277.65505981445313</v>
          </cell>
          <cell r="J299">
            <v>-143.34494018554688</v>
          </cell>
          <cell r="K299">
            <v>-0.3404867947101593</v>
          </cell>
          <cell r="L299">
            <v>17.309000015258789</v>
          </cell>
          <cell r="M299">
            <v>26.760625839233398</v>
          </cell>
          <cell r="N299">
            <v>9.4516258239746094</v>
          </cell>
          <cell r="O299">
            <v>0.54605269432067871</v>
          </cell>
        </row>
        <row r="300">
          <cell r="A300">
            <v>112013054</v>
          </cell>
          <cell r="B300" t="str">
            <v>Fairfield Area SD</v>
          </cell>
          <cell r="C300" t="str">
            <v>School District</v>
          </cell>
          <cell r="D300">
            <v>31841524</v>
          </cell>
          <cell r="E300">
            <v>25053488</v>
          </cell>
          <cell r="F300">
            <v>-6788036</v>
          </cell>
          <cell r="G300">
            <v>-0.21318188309669495</v>
          </cell>
          <cell r="H300">
            <v>139.5</v>
          </cell>
          <cell r="I300">
            <v>66.529045104980469</v>
          </cell>
          <cell r="J300">
            <v>-72.970954895019531</v>
          </cell>
          <cell r="K300">
            <v>-0.52308928966522217</v>
          </cell>
          <cell r="L300">
            <v>14.224028587341309</v>
          </cell>
          <cell r="M300">
            <v>32.577613830566406</v>
          </cell>
          <cell r="N300">
            <v>18.353584289550781</v>
          </cell>
          <cell r="O300">
            <v>1.2903225421905518</v>
          </cell>
        </row>
        <row r="301">
          <cell r="A301">
            <v>112013753</v>
          </cell>
          <cell r="B301" t="str">
            <v>Gettysburg Area SD</v>
          </cell>
          <cell r="C301" t="str">
            <v>School District</v>
          </cell>
          <cell r="D301">
            <v>63679176</v>
          </cell>
          <cell r="E301">
            <v>43019072</v>
          </cell>
          <cell r="F301">
            <v>-20660104</v>
          </cell>
          <cell r="G301">
            <v>-0.32444050908088684</v>
          </cell>
          <cell r="H301">
            <v>440.5</v>
          </cell>
          <cell r="I301">
            <v>226.34669494628906</v>
          </cell>
          <cell r="J301">
            <v>-214.15330505371094</v>
          </cell>
          <cell r="K301">
            <v>-0.48615959286689758</v>
          </cell>
          <cell r="L301">
            <v>15.548731803894043</v>
          </cell>
          <cell r="M301">
            <v>30.648942947387695</v>
          </cell>
          <cell r="N301">
            <v>15.100211143493652</v>
          </cell>
          <cell r="O301">
            <v>0.9711538553237915</v>
          </cell>
        </row>
        <row r="302">
          <cell r="A302">
            <v>112015203</v>
          </cell>
          <cell r="B302" t="str">
            <v>Littlestown Area SD</v>
          </cell>
          <cell r="C302" t="str">
            <v>School District</v>
          </cell>
          <cell r="D302">
            <v>34201512</v>
          </cell>
          <cell r="E302">
            <v>25468068</v>
          </cell>
          <cell r="F302">
            <v>-8733444</v>
          </cell>
          <cell r="G302">
            <v>-0.25535255670547485</v>
          </cell>
          <cell r="H302">
            <v>235</v>
          </cell>
          <cell r="I302">
            <v>147.03411865234375</v>
          </cell>
          <cell r="J302">
            <v>-87.96588134765625</v>
          </cell>
          <cell r="K302">
            <v>-0.37432289123535156</v>
          </cell>
          <cell r="L302">
            <v>16.335824966430664</v>
          </cell>
          <cell r="M302">
            <v>25.783048629760742</v>
          </cell>
          <cell r="N302">
            <v>9.4472236633300781</v>
          </cell>
          <cell r="O302">
            <v>0.57831323146820068</v>
          </cell>
        </row>
        <row r="303">
          <cell r="A303">
            <v>112018523</v>
          </cell>
          <cell r="B303" t="str">
            <v>Upper Adams SD</v>
          </cell>
          <cell r="C303" t="str">
            <v>School District</v>
          </cell>
          <cell r="D303">
            <v>29938348</v>
          </cell>
          <cell r="E303">
            <v>20008080</v>
          </cell>
          <cell r="F303">
            <v>-9930268</v>
          </cell>
          <cell r="G303">
            <v>-0.33169057965278625</v>
          </cell>
          <cell r="H303">
            <v>195.5</v>
          </cell>
          <cell r="I303">
            <v>92.32122802734375</v>
          </cell>
          <cell r="J303">
            <v>-103.17877197265625</v>
          </cell>
          <cell r="K303">
            <v>-0.52776867151260376</v>
          </cell>
          <cell r="L303">
            <v>13.852767944335938</v>
          </cell>
          <cell r="M303">
            <v>29.8551025390625</v>
          </cell>
          <cell r="N303">
            <v>16.002334594726563</v>
          </cell>
          <cell r="O303">
            <v>1.1551723480224609</v>
          </cell>
        </row>
        <row r="304">
          <cell r="A304">
            <v>112281302</v>
          </cell>
          <cell r="B304" t="str">
            <v>Chambersburg Area SD</v>
          </cell>
          <cell r="C304" t="str">
            <v>School District</v>
          </cell>
          <cell r="D304">
            <v>188438960</v>
          </cell>
          <cell r="E304">
            <v>157263136</v>
          </cell>
          <cell r="F304">
            <v>-31175824</v>
          </cell>
          <cell r="G304">
            <v>-0.16544255614280701</v>
          </cell>
          <cell r="H304">
            <v>945.5</v>
          </cell>
          <cell r="I304">
            <v>661.11328125</v>
          </cell>
          <cell r="J304">
            <v>-284.38671875</v>
          </cell>
          <cell r="K304">
            <v>-0.30077919363975525</v>
          </cell>
          <cell r="L304">
            <v>17.842184066772461</v>
          </cell>
          <cell r="M304">
            <v>26.21318244934082</v>
          </cell>
          <cell r="N304">
            <v>8.3709983825683594</v>
          </cell>
          <cell r="O304">
            <v>0.46916893124580383</v>
          </cell>
        </row>
        <row r="305">
          <cell r="A305">
            <v>112282004</v>
          </cell>
          <cell r="B305" t="str">
            <v>Fannett-Metal SD</v>
          </cell>
          <cell r="C305" t="str">
            <v>School District</v>
          </cell>
          <cell r="D305">
            <v>8361879.5</v>
          </cell>
          <cell r="E305">
            <v>5457867</v>
          </cell>
          <cell r="F305">
            <v>-2904012.5</v>
          </cell>
          <cell r="G305">
            <v>-0.34729182720184326</v>
          </cell>
          <cell r="H305">
            <v>71</v>
          </cell>
          <cell r="I305">
            <v>36.353321075439453</v>
          </cell>
          <cell r="J305">
            <v>-34.646678924560547</v>
          </cell>
          <cell r="K305">
            <v>-0.48798137903213501</v>
          </cell>
          <cell r="L305">
            <v>11.833999633789063</v>
          </cell>
          <cell r="M305">
            <v>20.97845458984375</v>
          </cell>
          <cell r="N305">
            <v>9.1444549560546875</v>
          </cell>
          <cell r="O305">
            <v>0.77272731065750122</v>
          </cell>
        </row>
        <row r="306">
          <cell r="A306">
            <v>112282307</v>
          </cell>
          <cell r="B306" t="str">
            <v>Franklin County CTC</v>
          </cell>
          <cell r="C306" t="str">
            <v>Vo-Tech</v>
          </cell>
          <cell r="D306">
            <v>8685093</v>
          </cell>
          <cell r="E306">
            <v>4791874</v>
          </cell>
          <cell r="F306">
            <v>-3893219</v>
          </cell>
          <cell r="G306">
            <v>-0.44826450943946838</v>
          </cell>
          <cell r="H306">
            <v>49</v>
          </cell>
          <cell r="I306">
            <v>14.943353652954102</v>
          </cell>
          <cell r="J306">
            <v>-34.056648254394531</v>
          </cell>
          <cell r="K306">
            <v>-0.69503360986709595</v>
          </cell>
          <cell r="L306">
            <v>17.111110687255859</v>
          </cell>
          <cell r="M306">
            <v>51.333332061767578</v>
          </cell>
          <cell r="N306">
            <v>34.222221374511719</v>
          </cell>
          <cell r="O306">
            <v>2</v>
          </cell>
          <cell r="P306">
            <v>0</v>
          </cell>
        </row>
        <row r="307">
          <cell r="A307">
            <v>112283003</v>
          </cell>
          <cell r="B307" t="str">
            <v>Greencastle-Antrim SD</v>
          </cell>
          <cell r="C307" t="str">
            <v>School District</v>
          </cell>
          <cell r="D307">
            <v>42390512</v>
          </cell>
          <cell r="E307">
            <v>33374292</v>
          </cell>
          <cell r="F307">
            <v>-9016220</v>
          </cell>
          <cell r="G307">
            <v>-0.21269428730010986</v>
          </cell>
          <cell r="H307">
            <v>295</v>
          </cell>
          <cell r="I307">
            <v>199.7957763671875</v>
          </cell>
          <cell r="J307">
            <v>-95.2042236328125</v>
          </cell>
          <cell r="K307">
            <v>-0.32272619009017944</v>
          </cell>
          <cell r="L307">
            <v>18.015623092651367</v>
          </cell>
          <cell r="M307">
            <v>28.097761154174805</v>
          </cell>
          <cell r="N307">
            <v>10.082138061523438</v>
          </cell>
          <cell r="O307">
            <v>0.55963307619094849</v>
          </cell>
        </row>
        <row r="308">
          <cell r="A308">
            <v>112286003</v>
          </cell>
          <cell r="B308" t="str">
            <v>Tuscarora SD</v>
          </cell>
          <cell r="C308" t="str">
            <v>School District</v>
          </cell>
          <cell r="D308">
            <v>50560728</v>
          </cell>
          <cell r="E308">
            <v>36655340</v>
          </cell>
          <cell r="F308">
            <v>-13905388</v>
          </cell>
          <cell r="G308">
            <v>-0.27502349019050598</v>
          </cell>
          <cell r="H308">
            <v>251</v>
          </cell>
          <cell r="I308">
            <v>121.50868225097656</v>
          </cell>
          <cell r="J308">
            <v>-129.49131774902344</v>
          </cell>
          <cell r="K308">
            <v>-0.51590168476104736</v>
          </cell>
          <cell r="L308">
            <v>16.008020401000977</v>
          </cell>
          <cell r="M308">
            <v>35.264041900634766</v>
          </cell>
          <cell r="N308">
            <v>19.256021499633789</v>
          </cell>
          <cell r="O308">
            <v>1.202898383140564</v>
          </cell>
        </row>
        <row r="309">
          <cell r="A309">
            <v>112289003</v>
          </cell>
          <cell r="B309" t="str">
            <v>Waynesboro Area SD</v>
          </cell>
          <cell r="C309" t="str">
            <v>School District</v>
          </cell>
          <cell r="D309">
            <v>77859992</v>
          </cell>
          <cell r="E309">
            <v>67558792</v>
          </cell>
          <cell r="F309">
            <v>-10301200</v>
          </cell>
          <cell r="G309">
            <v>-0.13230414688587189</v>
          </cell>
          <cell r="H309">
            <v>513.5</v>
          </cell>
          <cell r="I309">
            <v>384.37969970703125</v>
          </cell>
          <cell r="J309">
            <v>-129.12030029296875</v>
          </cell>
          <cell r="K309">
            <v>-0.25145140290260315</v>
          </cell>
          <cell r="L309">
            <v>17.515178680419922</v>
          </cell>
          <cell r="M309">
            <v>23.383207321166992</v>
          </cell>
          <cell r="N309">
            <v>5.8680286407470703</v>
          </cell>
          <cell r="O309">
            <v>0.33502534031867981</v>
          </cell>
        </row>
        <row r="310">
          <cell r="A310">
            <v>112671303</v>
          </cell>
          <cell r="B310" t="str">
            <v>Central York SD</v>
          </cell>
          <cell r="C310" t="str">
            <v>School District</v>
          </cell>
          <cell r="D310">
            <v>93649712</v>
          </cell>
          <cell r="E310">
            <v>64772364</v>
          </cell>
          <cell r="F310">
            <v>-28877348</v>
          </cell>
          <cell r="G310">
            <v>-0.30835491418838501</v>
          </cell>
          <cell r="H310">
            <v>679.5</v>
          </cell>
          <cell r="I310">
            <v>375.0430908203125</v>
          </cell>
          <cell r="J310">
            <v>-304.4569091796875</v>
          </cell>
          <cell r="K310">
            <v>-0.44806021451950073</v>
          </cell>
          <cell r="L310">
            <v>15.76200008392334</v>
          </cell>
          <cell r="M310">
            <v>29.720388412475586</v>
          </cell>
          <cell r="N310">
            <v>13.958388328552246</v>
          </cell>
          <cell r="O310">
            <v>0.88557213544845581</v>
          </cell>
        </row>
        <row r="311">
          <cell r="A311">
            <v>112671603</v>
          </cell>
          <cell r="B311" t="str">
            <v>Dallastown Area SD</v>
          </cell>
          <cell r="C311" t="str">
            <v>School District</v>
          </cell>
          <cell r="D311">
            <v>112131200</v>
          </cell>
          <cell r="E311">
            <v>75448728</v>
          </cell>
          <cell r="F311">
            <v>-36682472</v>
          </cell>
          <cell r="G311">
            <v>-0.32713884115219116</v>
          </cell>
          <cell r="H311">
            <v>767</v>
          </cell>
          <cell r="I311">
            <v>408.5390625</v>
          </cell>
          <cell r="J311">
            <v>-358.4609375</v>
          </cell>
          <cell r="K311">
            <v>-0.46735453605651855</v>
          </cell>
          <cell r="L311">
            <v>16.829278945922852</v>
          </cell>
          <cell r="M311">
            <v>31.321157455444336</v>
          </cell>
          <cell r="N311">
            <v>14.491878509521484</v>
          </cell>
          <cell r="O311">
            <v>0.8611111044883728</v>
          </cell>
        </row>
        <row r="312">
          <cell r="A312">
            <v>112671803</v>
          </cell>
          <cell r="B312" t="str">
            <v>Dover Area SD</v>
          </cell>
          <cell r="C312" t="str">
            <v>School District</v>
          </cell>
          <cell r="D312">
            <v>80483912</v>
          </cell>
          <cell r="E312">
            <v>58327336</v>
          </cell>
          <cell r="F312">
            <v>-22156576</v>
          </cell>
          <cell r="G312">
            <v>-0.27529197931289673</v>
          </cell>
          <cell r="H312">
            <v>446.5</v>
          </cell>
          <cell r="I312">
            <v>221.80453491210938</v>
          </cell>
          <cell r="J312">
            <v>-224.69546508789063</v>
          </cell>
          <cell r="K312">
            <v>-0.50323730707168579</v>
          </cell>
          <cell r="L312">
            <v>15.903243064880371</v>
          </cell>
          <cell r="M312">
            <v>33.868019104003906</v>
          </cell>
          <cell r="N312">
            <v>17.964775085449219</v>
          </cell>
          <cell r="O312">
            <v>1.1296297311782837</v>
          </cell>
        </row>
        <row r="313">
          <cell r="A313">
            <v>112672203</v>
          </cell>
          <cell r="B313" t="str">
            <v>Eastern York SD</v>
          </cell>
          <cell r="C313" t="str">
            <v>School District</v>
          </cell>
          <cell r="D313">
            <v>49213084</v>
          </cell>
          <cell r="E313">
            <v>29159256</v>
          </cell>
          <cell r="F313">
            <v>-20053828</v>
          </cell>
          <cell r="G313">
            <v>-0.40748977661132813</v>
          </cell>
          <cell r="H313">
            <v>323.5</v>
          </cell>
          <cell r="I313">
            <v>128.58110046386719</v>
          </cell>
          <cell r="J313">
            <v>-194.91889953613281</v>
          </cell>
          <cell r="K313">
            <v>-0.60253137350082397</v>
          </cell>
          <cell r="L313">
            <v>15.181564331054688</v>
          </cell>
          <cell r="M313">
            <v>37.843898773193359</v>
          </cell>
          <cell r="N313">
            <v>22.662334442138672</v>
          </cell>
          <cell r="O313">
            <v>1.4927536249160767</v>
          </cell>
        </row>
        <row r="314">
          <cell r="A314">
            <v>112672803</v>
          </cell>
          <cell r="B314" t="str">
            <v>Hanover Public SD</v>
          </cell>
          <cell r="C314" t="str">
            <v>School District</v>
          </cell>
          <cell r="D314">
            <v>35692332</v>
          </cell>
          <cell r="E314">
            <v>23469672</v>
          </cell>
          <cell r="F314">
            <v>-12222660</v>
          </cell>
          <cell r="G314">
            <v>-0.34244498610496521</v>
          </cell>
          <cell r="H314">
            <v>261</v>
          </cell>
          <cell r="I314">
            <v>128.64227294921875</v>
          </cell>
          <cell r="J314">
            <v>-132.35772705078125</v>
          </cell>
          <cell r="K314">
            <v>-0.50711774826049805</v>
          </cell>
          <cell r="L314">
            <v>16.888748168945313</v>
          </cell>
          <cell r="M314">
            <v>33.505096435546875</v>
          </cell>
          <cell r="N314">
            <v>16.616348266601563</v>
          </cell>
          <cell r="O314">
            <v>0.98387092351913452</v>
          </cell>
        </row>
        <row r="315">
          <cell r="A315">
            <v>112673300</v>
          </cell>
          <cell r="B315" t="str">
            <v>Crispus Attucks CS</v>
          </cell>
          <cell r="C315" t="str">
            <v>Charter School</v>
          </cell>
          <cell r="D315">
            <v>2362889.5</v>
          </cell>
          <cell r="E315">
            <v>1806675.875</v>
          </cell>
          <cell r="F315">
            <v>-556213.625</v>
          </cell>
          <cell r="G315">
            <v>-0.23539553582668304</v>
          </cell>
          <cell r="H315">
            <v>21</v>
          </cell>
          <cell r="I315">
            <v>13.435000419616699</v>
          </cell>
          <cell r="J315">
            <v>-7.5649995803833008</v>
          </cell>
          <cell r="K315">
            <v>-0.36023807525634766</v>
          </cell>
          <cell r="L315">
            <v>15.309499740600586</v>
          </cell>
          <cell r="M315">
            <v>30.618999481201172</v>
          </cell>
          <cell r="N315">
            <v>15.309499740600586</v>
          </cell>
          <cell r="O315">
            <v>1</v>
          </cell>
          <cell r="P315">
            <v>0</v>
          </cell>
        </row>
        <row r="316">
          <cell r="A316">
            <v>112673500</v>
          </cell>
          <cell r="B316" t="str">
            <v>Lincoln CS</v>
          </cell>
          <cell r="C316" t="str">
            <v>Charter School</v>
          </cell>
          <cell r="D316">
            <v>10659641</v>
          </cell>
          <cell r="E316">
            <v>7086724</v>
          </cell>
          <cell r="F316">
            <v>-3572917</v>
          </cell>
          <cell r="G316">
            <v>-0.33518174290657043</v>
          </cell>
          <cell r="H316">
            <v>87</v>
          </cell>
          <cell r="I316">
            <v>41.425682067871094</v>
          </cell>
          <cell r="J316">
            <v>-45.574317932128906</v>
          </cell>
          <cell r="K316">
            <v>-0.52384275197982788</v>
          </cell>
          <cell r="L316">
            <v>15.520512580871582</v>
          </cell>
          <cell r="M316">
            <v>39.771312713623047</v>
          </cell>
          <cell r="N316">
            <v>24.250801086425781</v>
          </cell>
          <cell r="O316">
            <v>1.5625</v>
          </cell>
          <cell r="P316">
            <v>0</v>
          </cell>
        </row>
        <row r="317">
          <cell r="A317">
            <v>112674403</v>
          </cell>
          <cell r="B317" t="str">
            <v>Northeastern York SD</v>
          </cell>
          <cell r="C317" t="str">
            <v>School District</v>
          </cell>
          <cell r="D317">
            <v>76022000</v>
          </cell>
          <cell r="E317">
            <v>48227800</v>
          </cell>
          <cell r="F317">
            <v>-27794200</v>
          </cell>
          <cell r="G317">
            <v>-0.36560732126235962</v>
          </cell>
          <cell r="H317">
            <v>456.5</v>
          </cell>
          <cell r="I317">
            <v>216.8370361328125</v>
          </cell>
          <cell r="J317">
            <v>-239.6629638671875</v>
          </cell>
          <cell r="K317">
            <v>-0.52500098943710327</v>
          </cell>
          <cell r="L317">
            <v>16.381000518798828</v>
          </cell>
          <cell r="M317">
            <v>39.038833618164063</v>
          </cell>
          <cell r="N317">
            <v>22.657833099365234</v>
          </cell>
          <cell r="O317">
            <v>1.383177638053894</v>
          </cell>
        </row>
        <row r="318">
          <cell r="A318">
            <v>112675503</v>
          </cell>
          <cell r="B318" t="str">
            <v>Red Lion Area SD</v>
          </cell>
          <cell r="C318" t="str">
            <v>School District</v>
          </cell>
          <cell r="D318">
            <v>103806888</v>
          </cell>
          <cell r="E318">
            <v>72655904</v>
          </cell>
          <cell r="F318">
            <v>-31150984</v>
          </cell>
          <cell r="G318">
            <v>-0.30008590221405029</v>
          </cell>
          <cell r="H318">
            <v>663</v>
          </cell>
          <cell r="I318">
            <v>328.69384765625</v>
          </cell>
          <cell r="J318">
            <v>-334.30615234375</v>
          </cell>
          <cell r="K318">
            <v>-0.50423252582550049</v>
          </cell>
          <cell r="L318">
            <v>15.93488597869873</v>
          </cell>
          <cell r="M318">
            <v>30.87384033203125</v>
          </cell>
          <cell r="N318">
            <v>14.93895435333252</v>
          </cell>
          <cell r="O318">
            <v>0.93749994039535522</v>
          </cell>
        </row>
        <row r="319">
          <cell r="A319">
            <v>112676203</v>
          </cell>
          <cell r="B319" t="str">
            <v>South Eastern SD</v>
          </cell>
          <cell r="C319" t="str">
            <v>School District</v>
          </cell>
          <cell r="D319">
            <v>55552584</v>
          </cell>
          <cell r="E319">
            <v>30931420</v>
          </cell>
          <cell r="F319">
            <v>-24621164</v>
          </cell>
          <cell r="G319">
            <v>-0.44320467114448547</v>
          </cell>
          <cell r="H319">
            <v>369</v>
          </cell>
          <cell r="I319">
            <v>140.8701171875</v>
          </cell>
          <cell r="J319">
            <v>-228.1298828125</v>
          </cell>
          <cell r="K319">
            <v>-0.61823815107345581</v>
          </cell>
          <cell r="L319">
            <v>13.154629707336426</v>
          </cell>
          <cell r="M319">
            <v>33.708736419677734</v>
          </cell>
          <cell r="N319">
            <v>20.554107666015625</v>
          </cell>
          <cell r="O319">
            <v>1.5624998807907104</v>
          </cell>
        </row>
        <row r="320">
          <cell r="A320">
            <v>112676403</v>
          </cell>
          <cell r="B320" t="str">
            <v>South Western SD</v>
          </cell>
          <cell r="C320" t="str">
            <v>School District</v>
          </cell>
          <cell r="D320">
            <v>72674016</v>
          </cell>
          <cell r="E320">
            <v>47924344</v>
          </cell>
          <cell r="F320">
            <v>-24749672</v>
          </cell>
          <cell r="G320">
            <v>-0.34055736660957336</v>
          </cell>
          <cell r="H320">
            <v>542.5</v>
          </cell>
          <cell r="I320">
            <v>290.61712646484375</v>
          </cell>
          <cell r="J320">
            <v>-251.88287353515625</v>
          </cell>
          <cell r="K320">
            <v>-0.46430021524429321</v>
          </cell>
          <cell r="L320">
            <v>15.971510887145996</v>
          </cell>
          <cell r="M320">
            <v>30.216371536254883</v>
          </cell>
          <cell r="N320">
            <v>14.244860649108887</v>
          </cell>
          <cell r="O320">
            <v>0.89189183712005615</v>
          </cell>
        </row>
        <row r="321">
          <cell r="A321">
            <v>112676503</v>
          </cell>
          <cell r="B321" t="str">
            <v>Southern York County SD</v>
          </cell>
          <cell r="C321" t="str">
            <v>School District</v>
          </cell>
          <cell r="D321">
            <v>57927408</v>
          </cell>
          <cell r="E321">
            <v>36440088</v>
          </cell>
          <cell r="F321">
            <v>-21487320</v>
          </cell>
          <cell r="G321">
            <v>-0.37093529105186462</v>
          </cell>
          <cell r="H321">
            <v>369</v>
          </cell>
          <cell r="I321">
            <v>172.39010620117188</v>
          </cell>
          <cell r="J321">
            <v>-196.60989379882813</v>
          </cell>
          <cell r="K321">
            <v>-0.53281813859939575</v>
          </cell>
          <cell r="L321">
            <v>15.966814041137695</v>
          </cell>
          <cell r="M321">
            <v>35.199569702148438</v>
          </cell>
          <cell r="N321">
            <v>19.232755661010742</v>
          </cell>
          <cell r="O321">
            <v>1.2045456171035767</v>
          </cell>
        </row>
        <row r="322">
          <cell r="A322">
            <v>112676703</v>
          </cell>
          <cell r="B322" t="str">
            <v>Spring Grove Area SD</v>
          </cell>
          <cell r="C322" t="str">
            <v>School District</v>
          </cell>
          <cell r="D322">
            <v>72110088</v>
          </cell>
          <cell r="E322">
            <v>45685352</v>
          </cell>
          <cell r="F322">
            <v>-26424736</v>
          </cell>
          <cell r="G322">
            <v>-0.36644992232322693</v>
          </cell>
          <cell r="H322">
            <v>453.5</v>
          </cell>
          <cell r="I322">
            <v>215.04135131835938</v>
          </cell>
          <cell r="J322">
            <v>-238.45864868164063</v>
          </cell>
          <cell r="K322">
            <v>-0.52581840753555298</v>
          </cell>
          <cell r="L322">
            <v>16.806320190429688</v>
          </cell>
          <cell r="M322">
            <v>37.246440887451172</v>
          </cell>
          <cell r="N322">
            <v>20.440120697021484</v>
          </cell>
          <cell r="O322">
            <v>1.2162163257598877</v>
          </cell>
        </row>
        <row r="323">
          <cell r="A323">
            <v>112678503</v>
          </cell>
          <cell r="B323" t="str">
            <v>West York Area SD</v>
          </cell>
          <cell r="C323" t="str">
            <v>School District</v>
          </cell>
          <cell r="D323">
            <v>98222408</v>
          </cell>
          <cell r="E323">
            <v>75471280</v>
          </cell>
          <cell r="F323">
            <v>-22751128</v>
          </cell>
          <cell r="G323">
            <v>-0.23162868618965149</v>
          </cell>
          <cell r="H323">
            <v>410</v>
          </cell>
          <cell r="I323">
            <v>184.15597534179688</v>
          </cell>
          <cell r="J323">
            <v>-225.84402465820313</v>
          </cell>
          <cell r="K323">
            <v>-0.55083906650543213</v>
          </cell>
          <cell r="L323">
            <v>16.252771377563477</v>
          </cell>
          <cell r="M323">
            <v>35.126956939697266</v>
          </cell>
          <cell r="N323">
            <v>18.874185562133789</v>
          </cell>
          <cell r="O323">
            <v>1.1612902879714966</v>
          </cell>
        </row>
        <row r="324">
          <cell r="A324">
            <v>112679002</v>
          </cell>
          <cell r="B324" t="str">
            <v>York City SD</v>
          </cell>
          <cell r="C324" t="str">
            <v>School District</v>
          </cell>
          <cell r="D324">
            <v>170083312</v>
          </cell>
          <cell r="E324">
            <v>111547968</v>
          </cell>
          <cell r="F324">
            <v>-58535344</v>
          </cell>
          <cell r="G324">
            <v>-0.3441568911075592</v>
          </cell>
          <cell r="H324">
            <v>735</v>
          </cell>
          <cell r="I324">
            <v>350.11038208007813</v>
          </cell>
          <cell r="J324">
            <v>-384.88961791992188</v>
          </cell>
          <cell r="K324">
            <v>-0.523659348487854</v>
          </cell>
          <cell r="L324">
            <v>21.720134735107422</v>
          </cell>
          <cell r="M324">
            <v>51.399818420410156</v>
          </cell>
          <cell r="N324">
            <v>29.679683685302734</v>
          </cell>
          <cell r="O324">
            <v>1.3664594888687134</v>
          </cell>
        </row>
        <row r="325">
          <cell r="A325">
            <v>112679107</v>
          </cell>
          <cell r="B325" t="str">
            <v>York Co School of Technology</v>
          </cell>
          <cell r="C325" t="str">
            <v>Vo-Tech</v>
          </cell>
          <cell r="D325">
            <v>29135900</v>
          </cell>
          <cell r="E325">
            <v>19391122</v>
          </cell>
          <cell r="F325">
            <v>-9744778</v>
          </cell>
          <cell r="G325">
            <v>-0.33445948362350464</v>
          </cell>
          <cell r="H325">
            <v>173.5</v>
          </cell>
          <cell r="I325">
            <v>91.198822021484375</v>
          </cell>
          <cell r="J325">
            <v>-82.301177978515625</v>
          </cell>
          <cell r="K325">
            <v>-0.47435837984085083</v>
          </cell>
          <cell r="L325">
            <v>15.026548385620117</v>
          </cell>
          <cell r="M325">
            <v>29.275861740112305</v>
          </cell>
          <cell r="N325">
            <v>14.249313354492188</v>
          </cell>
          <cell r="O325">
            <v>0.9482758641242981</v>
          </cell>
          <cell r="P325">
            <v>0</v>
          </cell>
        </row>
        <row r="326">
          <cell r="A326">
            <v>112679403</v>
          </cell>
          <cell r="B326" t="str">
            <v>York Suburban SD</v>
          </cell>
          <cell r="C326" t="str">
            <v>School District</v>
          </cell>
          <cell r="D326">
            <v>61543160</v>
          </cell>
          <cell r="E326">
            <v>38351544</v>
          </cell>
          <cell r="F326">
            <v>-23191616</v>
          </cell>
          <cell r="G326">
            <v>-0.37683498859405518</v>
          </cell>
          <cell r="H326">
            <v>362.5</v>
          </cell>
          <cell r="I326">
            <v>173.14239501953125</v>
          </cell>
          <cell r="J326">
            <v>-189.35760498046875</v>
          </cell>
          <cell r="K326">
            <v>-0.52236580848693848</v>
          </cell>
          <cell r="L326">
            <v>15.521157264709473</v>
          </cell>
          <cell r="M326">
            <v>31.955324172973633</v>
          </cell>
          <cell r="N326">
            <v>16.434165954589844</v>
          </cell>
          <cell r="O326">
            <v>1.0588235855102539</v>
          </cell>
        </row>
        <row r="327">
          <cell r="A327">
            <v>113000000</v>
          </cell>
          <cell r="B327" t="str">
            <v>Lancaster-Lebanon IU 13</v>
          </cell>
          <cell r="C327" t="str">
            <v>Intermediate Unit</v>
          </cell>
          <cell r="D327">
            <v>142607408</v>
          </cell>
          <cell r="E327">
            <v>102113136</v>
          </cell>
          <cell r="F327">
            <v>-40494272</v>
          </cell>
          <cell r="G327">
            <v>-0.28395628929138184</v>
          </cell>
          <cell r="H327">
            <v>1187.5</v>
          </cell>
          <cell r="I327">
            <v>752.7608642578125</v>
          </cell>
          <cell r="J327">
            <v>-434.7391357421875</v>
          </cell>
          <cell r="K327">
            <v>-0.36609610915184021</v>
          </cell>
          <cell r="L327">
            <v>2.8333332538604736</v>
          </cell>
          <cell r="M327">
            <v>5.5857143402099609</v>
          </cell>
          <cell r="N327">
            <v>2.7523810863494873</v>
          </cell>
          <cell r="O327">
            <v>0.97142863273620605</v>
          </cell>
          <cell r="P327">
            <v>0</v>
          </cell>
        </row>
        <row r="328">
          <cell r="A328">
            <v>113361303</v>
          </cell>
          <cell r="B328" t="str">
            <v>Cocalico SD</v>
          </cell>
          <cell r="C328" t="str">
            <v>School District</v>
          </cell>
          <cell r="D328">
            <v>59168556</v>
          </cell>
          <cell r="E328">
            <v>34803284</v>
          </cell>
          <cell r="F328">
            <v>-24365272</v>
          </cell>
          <cell r="G328">
            <v>-0.4117942750453949</v>
          </cell>
          <cell r="H328">
            <v>457.5</v>
          </cell>
          <cell r="I328">
            <v>207.6124267578125</v>
          </cell>
          <cell r="J328">
            <v>-249.8875732421875</v>
          </cell>
          <cell r="K328">
            <v>-0.54620236158370972</v>
          </cell>
          <cell r="L328">
            <v>15.011168479919434</v>
          </cell>
          <cell r="M328">
            <v>33.691734313964844</v>
          </cell>
          <cell r="N328">
            <v>18.680564880371094</v>
          </cell>
          <cell r="O328">
            <v>1.2444444894790649</v>
          </cell>
        </row>
        <row r="329">
          <cell r="A329">
            <v>113361503</v>
          </cell>
          <cell r="B329" t="str">
            <v>Columbia Borough SD</v>
          </cell>
          <cell r="C329" t="str">
            <v>School District</v>
          </cell>
          <cell r="D329">
            <v>26932126</v>
          </cell>
          <cell r="E329">
            <v>16167280</v>
          </cell>
          <cell r="F329">
            <v>-10764846</v>
          </cell>
          <cell r="G329">
            <v>-0.39970278739929199</v>
          </cell>
          <cell r="H329">
            <v>158</v>
          </cell>
          <cell r="I329">
            <v>62.577701568603516</v>
          </cell>
          <cell r="J329">
            <v>-95.42230224609375</v>
          </cell>
          <cell r="K329">
            <v>-0.60393863916397095</v>
          </cell>
          <cell r="L329">
            <v>14.435959815979004</v>
          </cell>
          <cell r="M329">
            <v>33.236278533935547</v>
          </cell>
          <cell r="N329">
            <v>18.800319671630859</v>
          </cell>
          <cell r="O329">
            <v>1.3023254871368408</v>
          </cell>
        </row>
        <row r="330">
          <cell r="A330">
            <v>113361703</v>
          </cell>
          <cell r="B330" t="str">
            <v>Conestoga Valley SD</v>
          </cell>
          <cell r="C330" t="str">
            <v>School District</v>
          </cell>
          <cell r="D330">
            <v>71573952</v>
          </cell>
          <cell r="E330">
            <v>48922756</v>
          </cell>
          <cell r="F330">
            <v>-22651196</v>
          </cell>
          <cell r="G330">
            <v>-0.3164726197719574</v>
          </cell>
          <cell r="H330">
            <v>387</v>
          </cell>
          <cell r="I330">
            <v>190.99200439453125</v>
          </cell>
          <cell r="J330">
            <v>-196.00799560546875</v>
          </cell>
          <cell r="K330">
            <v>-0.5064806342124939</v>
          </cell>
          <cell r="L330">
            <v>14.775245666503906</v>
          </cell>
          <cell r="M330">
            <v>29.653097152709961</v>
          </cell>
          <cell r="N330">
            <v>14.877851486206055</v>
          </cell>
          <cell r="O330">
            <v>1.0069444179534912</v>
          </cell>
        </row>
        <row r="331">
          <cell r="A331">
            <v>113362203</v>
          </cell>
          <cell r="B331" t="str">
            <v>Donegal SD</v>
          </cell>
          <cell r="C331" t="str">
            <v>School District</v>
          </cell>
          <cell r="D331">
            <v>52494804</v>
          </cell>
          <cell r="E331">
            <v>35297052</v>
          </cell>
          <cell r="F331">
            <v>-17197752</v>
          </cell>
          <cell r="G331">
            <v>-0.32760864496231079</v>
          </cell>
          <cell r="H331">
            <v>352</v>
          </cell>
          <cell r="I331">
            <v>173.2613525390625</v>
          </cell>
          <cell r="J331">
            <v>-178.7386474609375</v>
          </cell>
          <cell r="K331">
            <v>-0.50778025388717651</v>
          </cell>
          <cell r="L331">
            <v>17.591022491455078</v>
          </cell>
          <cell r="M331">
            <v>33.101387023925781</v>
          </cell>
          <cell r="N331">
            <v>15.510364532470703</v>
          </cell>
          <cell r="O331">
            <v>0.88172048330307007</v>
          </cell>
        </row>
        <row r="332">
          <cell r="A332">
            <v>113362303</v>
          </cell>
          <cell r="B332" t="str">
            <v>Eastern Lancaster County SD</v>
          </cell>
          <cell r="C332" t="str">
            <v>School District</v>
          </cell>
          <cell r="D332">
            <v>59445300</v>
          </cell>
          <cell r="E332">
            <v>38911508</v>
          </cell>
          <cell r="F332">
            <v>-20533792</v>
          </cell>
          <cell r="G332">
            <v>-0.34542331099510193</v>
          </cell>
          <cell r="H332">
            <v>341.5</v>
          </cell>
          <cell r="I332">
            <v>159.63833618164063</v>
          </cell>
          <cell r="J332">
            <v>-181.86166381835938</v>
          </cell>
          <cell r="K332">
            <v>-0.53253781795501709</v>
          </cell>
          <cell r="L332">
            <v>14.132296562194824</v>
          </cell>
          <cell r="M332">
            <v>30.834100723266602</v>
          </cell>
          <cell r="N332">
            <v>16.701805114746094</v>
          </cell>
          <cell r="O332">
            <v>1.1818181276321411</v>
          </cell>
        </row>
        <row r="333">
          <cell r="A333">
            <v>113362403</v>
          </cell>
          <cell r="B333" t="str">
            <v>Elizabethtown Area SD</v>
          </cell>
          <cell r="C333" t="str">
            <v>School District</v>
          </cell>
          <cell r="D333">
            <v>64989672</v>
          </cell>
          <cell r="E333">
            <v>44491368</v>
          </cell>
          <cell r="F333">
            <v>-20498304</v>
          </cell>
          <cell r="G333">
            <v>-0.31540864706039429</v>
          </cell>
          <cell r="H333">
            <v>451</v>
          </cell>
          <cell r="I333">
            <v>258.4324951171875</v>
          </cell>
          <cell r="J333">
            <v>-192.5675048828125</v>
          </cell>
          <cell r="K333">
            <v>-0.4269789457321167</v>
          </cell>
          <cell r="L333">
            <v>16.016530990600586</v>
          </cell>
          <cell r="M333">
            <v>27.440908432006836</v>
          </cell>
          <cell r="N333">
            <v>11.42437744140625</v>
          </cell>
          <cell r="O333">
            <v>0.7132866382598877</v>
          </cell>
        </row>
        <row r="334">
          <cell r="A334">
            <v>113362603</v>
          </cell>
          <cell r="B334" t="str">
            <v>Ephrata Area SD</v>
          </cell>
          <cell r="C334" t="str">
            <v>School District</v>
          </cell>
          <cell r="D334">
            <v>71048984</v>
          </cell>
          <cell r="E334">
            <v>47431912</v>
          </cell>
          <cell r="F334">
            <v>-23617072</v>
          </cell>
          <cell r="G334">
            <v>-0.33240547776222229</v>
          </cell>
          <cell r="H334">
            <v>542</v>
          </cell>
          <cell r="I334">
            <v>281.51187133789063</v>
          </cell>
          <cell r="J334">
            <v>-260.48812866210938</v>
          </cell>
          <cell r="K334">
            <v>-0.48060539364814758</v>
          </cell>
          <cell r="L334">
            <v>16.343759536743164</v>
          </cell>
          <cell r="M334">
            <v>30.469436645507813</v>
          </cell>
          <cell r="N334">
            <v>14.125677108764648</v>
          </cell>
          <cell r="O334">
            <v>0.86428564786911011</v>
          </cell>
        </row>
        <row r="335">
          <cell r="A335">
            <v>113362940</v>
          </cell>
          <cell r="B335" t="str">
            <v>La Academia Partnership CS</v>
          </cell>
          <cell r="C335" t="str">
            <v>Charter School</v>
          </cell>
          <cell r="D335">
            <v>4742242</v>
          </cell>
          <cell r="E335">
            <v>2750317</v>
          </cell>
          <cell r="F335">
            <v>-1991925</v>
          </cell>
          <cell r="G335">
            <v>-0.42003867030143738</v>
          </cell>
          <cell r="H335">
            <v>31</v>
          </cell>
          <cell r="I335">
            <v>11.759641647338867</v>
          </cell>
          <cell r="J335">
            <v>-19.240358352661133</v>
          </cell>
          <cell r="K335">
            <v>-0.62065672874450684</v>
          </cell>
          <cell r="L335">
            <v>12.604888916015625</v>
          </cell>
          <cell r="M335">
            <v>32.412570953369141</v>
          </cell>
          <cell r="N335">
            <v>19.807682037353516</v>
          </cell>
          <cell r="O335">
            <v>1.5714285373687744</v>
          </cell>
          <cell r="P335">
            <v>0</v>
          </cell>
        </row>
        <row r="336">
          <cell r="A336">
            <v>113363103</v>
          </cell>
          <cell r="B336" t="str">
            <v>Hempfield SD</v>
          </cell>
          <cell r="C336" t="str">
            <v>School District</v>
          </cell>
          <cell r="D336">
            <v>125416624</v>
          </cell>
          <cell r="E336">
            <v>80961344</v>
          </cell>
          <cell r="F336">
            <v>-44455280</v>
          </cell>
          <cell r="G336">
            <v>-0.35446083545684814</v>
          </cell>
          <cell r="H336">
            <v>938</v>
          </cell>
          <cell r="I336">
            <v>479.08709716796875</v>
          </cell>
          <cell r="J336">
            <v>-458.91290283203125</v>
          </cell>
          <cell r="K336">
            <v>-0.48924615979194641</v>
          </cell>
          <cell r="L336">
            <v>15.353025436401367</v>
          </cell>
          <cell r="M336">
            <v>30.57649040222168</v>
          </cell>
          <cell r="N336">
            <v>15.223464965820313</v>
          </cell>
          <cell r="O336">
            <v>0.99156123399734497</v>
          </cell>
        </row>
        <row r="337">
          <cell r="A337">
            <v>113363603</v>
          </cell>
          <cell r="B337" t="str">
            <v>Lampeter-Strasburg SD</v>
          </cell>
          <cell r="C337" t="str">
            <v>School District</v>
          </cell>
          <cell r="D337">
            <v>54819440</v>
          </cell>
          <cell r="E337">
            <v>33917532</v>
          </cell>
          <cell r="F337">
            <v>-20901908</v>
          </cell>
          <cell r="G337">
            <v>-0.38128641247749329</v>
          </cell>
          <cell r="H337">
            <v>399.5</v>
          </cell>
          <cell r="I337">
            <v>187.367919921875</v>
          </cell>
          <cell r="J337">
            <v>-212.132080078125</v>
          </cell>
          <cell r="K337">
            <v>-0.53099393844604492</v>
          </cell>
          <cell r="L337">
            <v>15.823132514953613</v>
          </cell>
          <cell r="M337">
            <v>33.347679138183594</v>
          </cell>
          <cell r="N337">
            <v>17.524547576904297</v>
          </cell>
          <cell r="O337">
            <v>1.1075270175933838</v>
          </cell>
        </row>
        <row r="338">
          <cell r="A338">
            <v>113363807</v>
          </cell>
          <cell r="B338" t="str">
            <v>Lancaster County CTC</v>
          </cell>
          <cell r="C338" t="str">
            <v>Vo-Tech</v>
          </cell>
          <cell r="D338">
            <v>29417408</v>
          </cell>
          <cell r="E338">
            <v>20585724</v>
          </cell>
          <cell r="F338">
            <v>-8831684</v>
          </cell>
          <cell r="G338">
            <v>-0.30021965503692627</v>
          </cell>
          <cell r="H338">
            <v>96</v>
          </cell>
          <cell r="I338">
            <v>54.453300476074219</v>
          </cell>
          <cell r="J338">
            <v>-41.546699523925781</v>
          </cell>
          <cell r="K338">
            <v>-0.43277812004089355</v>
          </cell>
          <cell r="L338">
            <v>28.595745086669922</v>
          </cell>
          <cell r="M338">
            <v>48</v>
          </cell>
          <cell r="N338">
            <v>19.404254913330078</v>
          </cell>
          <cell r="O338">
            <v>0.67857140302658081</v>
          </cell>
          <cell r="P338">
            <v>0</v>
          </cell>
        </row>
        <row r="339">
          <cell r="A339">
            <v>113364002</v>
          </cell>
          <cell r="B339" t="str">
            <v>Lancaster SD</v>
          </cell>
          <cell r="C339" t="str">
            <v>School District</v>
          </cell>
          <cell r="D339">
            <v>235275936</v>
          </cell>
          <cell r="E339">
            <v>140680544</v>
          </cell>
          <cell r="F339">
            <v>-94595392</v>
          </cell>
          <cell r="G339">
            <v>-0.40206149220466614</v>
          </cell>
          <cell r="H339">
            <v>1555</v>
          </cell>
          <cell r="I339">
            <v>601.65032958984375</v>
          </cell>
          <cell r="J339">
            <v>-953.34967041015625</v>
          </cell>
          <cell r="K339">
            <v>-0.61308658123016357</v>
          </cell>
          <cell r="L339">
            <v>12.898036003112793</v>
          </cell>
          <cell r="M339">
            <v>35.039665222167969</v>
          </cell>
          <cell r="N339">
            <v>22.141628265380859</v>
          </cell>
          <cell r="O339">
            <v>1.7166666984558105</v>
          </cell>
        </row>
        <row r="340">
          <cell r="A340">
            <v>113364403</v>
          </cell>
          <cell r="B340" t="str">
            <v>Manheim Central SD</v>
          </cell>
          <cell r="C340" t="str">
            <v>School District</v>
          </cell>
          <cell r="D340">
            <v>59190072</v>
          </cell>
          <cell r="E340">
            <v>37455552</v>
          </cell>
          <cell r="F340">
            <v>-21734520</v>
          </cell>
          <cell r="G340">
            <v>-0.36719873547554016</v>
          </cell>
          <cell r="H340">
            <v>395</v>
          </cell>
          <cell r="I340">
            <v>175.58920288085938</v>
          </cell>
          <cell r="J340">
            <v>-219.41079711914063</v>
          </cell>
          <cell r="K340">
            <v>-0.55547034740447998</v>
          </cell>
          <cell r="L340">
            <v>15.389009475708008</v>
          </cell>
          <cell r="M340">
            <v>33.260116577148438</v>
          </cell>
          <cell r="N340">
            <v>17.87110710144043</v>
          </cell>
          <cell r="O340">
            <v>1.1612902879714966</v>
          </cell>
        </row>
        <row r="341">
          <cell r="A341">
            <v>113364503</v>
          </cell>
          <cell r="B341" t="str">
            <v>Manheim Township SD</v>
          </cell>
          <cell r="C341" t="str">
            <v>School District</v>
          </cell>
          <cell r="D341">
            <v>100648232</v>
          </cell>
          <cell r="E341">
            <v>68873312</v>
          </cell>
          <cell r="F341">
            <v>-31774920</v>
          </cell>
          <cell r="G341">
            <v>-0.31570270657539368</v>
          </cell>
          <cell r="H341">
            <v>667.5</v>
          </cell>
          <cell r="I341">
            <v>334.43597412109375</v>
          </cell>
          <cell r="J341">
            <v>-333.06402587890625</v>
          </cell>
          <cell r="K341">
            <v>-0.4989723265171051</v>
          </cell>
          <cell r="L341">
            <v>14.918233871459961</v>
          </cell>
          <cell r="M341">
            <v>30.511159896850586</v>
          </cell>
          <cell r="N341">
            <v>15.592926025390625</v>
          </cell>
          <cell r="O341">
            <v>1.045225977897644</v>
          </cell>
        </row>
        <row r="342">
          <cell r="A342">
            <v>113365203</v>
          </cell>
          <cell r="B342" t="str">
            <v>Penn Manor SD</v>
          </cell>
          <cell r="C342" t="str">
            <v>School District</v>
          </cell>
          <cell r="D342">
            <v>89462840</v>
          </cell>
          <cell r="E342">
            <v>61740112</v>
          </cell>
          <cell r="F342">
            <v>-27722728</v>
          </cell>
          <cell r="G342">
            <v>-0.30987980961799622</v>
          </cell>
          <cell r="H342">
            <v>597</v>
          </cell>
          <cell r="I342">
            <v>310.76205444335938</v>
          </cell>
          <cell r="J342">
            <v>-286.23794555664063</v>
          </cell>
          <cell r="K342">
            <v>-0.47946053743362427</v>
          </cell>
          <cell r="L342">
            <v>16.231340408325195</v>
          </cell>
          <cell r="M342">
            <v>33.749309539794922</v>
          </cell>
          <cell r="N342">
            <v>17.517969131469727</v>
          </cell>
          <cell r="O342">
            <v>1.079268217086792</v>
          </cell>
        </row>
        <row r="343">
          <cell r="A343">
            <v>113365303</v>
          </cell>
          <cell r="B343" t="str">
            <v>Pequea Valley SD</v>
          </cell>
          <cell r="C343" t="str">
            <v>School District</v>
          </cell>
          <cell r="D343">
            <v>39317116</v>
          </cell>
          <cell r="E343">
            <v>19492688</v>
          </cell>
          <cell r="F343">
            <v>-19824428</v>
          </cell>
          <cell r="G343">
            <v>-0.50421875715255737</v>
          </cell>
          <cell r="H343">
            <v>184</v>
          </cell>
          <cell r="I343">
            <v>35.511474609375</v>
          </cell>
          <cell r="J343">
            <v>-148.488525390625</v>
          </cell>
          <cell r="K343">
            <v>-0.80700284242630005</v>
          </cell>
          <cell r="L343">
            <v>13.086069107055664</v>
          </cell>
          <cell r="M343">
            <v>71.661811828613281</v>
          </cell>
          <cell r="N343">
            <v>58.57574462890625</v>
          </cell>
          <cell r="O343">
            <v>4.4761910438537598</v>
          </cell>
        </row>
        <row r="344">
          <cell r="A344">
            <v>113367003</v>
          </cell>
          <cell r="B344" t="str">
            <v>Solanco SD</v>
          </cell>
          <cell r="C344" t="str">
            <v>School District</v>
          </cell>
          <cell r="D344">
            <v>58627796</v>
          </cell>
          <cell r="E344">
            <v>42959632</v>
          </cell>
          <cell r="F344">
            <v>-15668164</v>
          </cell>
          <cell r="G344">
            <v>-0.26724803447723389</v>
          </cell>
          <cell r="H344">
            <v>352.5</v>
          </cell>
          <cell r="I344">
            <v>209.37582397460938</v>
          </cell>
          <cell r="J344">
            <v>-143.12417602539063</v>
          </cell>
          <cell r="K344">
            <v>-0.40602603554725647</v>
          </cell>
          <cell r="L344">
            <v>15.19722843170166</v>
          </cell>
          <cell r="M344">
            <v>25.674106597900391</v>
          </cell>
          <cell r="N344">
            <v>10.47687816619873</v>
          </cell>
          <cell r="O344">
            <v>0.68939399719238281</v>
          </cell>
        </row>
        <row r="345">
          <cell r="A345">
            <v>113369003</v>
          </cell>
          <cell r="B345" t="str">
            <v>Warwick SD</v>
          </cell>
          <cell r="C345" t="str">
            <v>School District</v>
          </cell>
          <cell r="D345">
            <v>77015920</v>
          </cell>
          <cell r="E345">
            <v>47319520</v>
          </cell>
          <cell r="F345">
            <v>-29696400</v>
          </cell>
          <cell r="G345">
            <v>-0.38558781147003174</v>
          </cell>
          <cell r="H345">
            <v>536.5</v>
          </cell>
          <cell r="I345">
            <v>235.0025634765625</v>
          </cell>
          <cell r="J345">
            <v>-301.4974365234375</v>
          </cell>
          <cell r="K345">
            <v>-0.56197100877761841</v>
          </cell>
          <cell r="L345">
            <v>15.477730751037598</v>
          </cell>
          <cell r="M345">
            <v>33.220497131347656</v>
          </cell>
          <cell r="N345">
            <v>17.742767333984375</v>
          </cell>
          <cell r="O345">
            <v>1.1463415622711182</v>
          </cell>
        </row>
        <row r="346">
          <cell r="A346">
            <v>113380303</v>
          </cell>
          <cell r="B346" t="str">
            <v>Annville-Cleona SD</v>
          </cell>
          <cell r="C346" t="str">
            <v>School District</v>
          </cell>
          <cell r="D346">
            <v>25843148</v>
          </cell>
          <cell r="E346">
            <v>17689176</v>
          </cell>
          <cell r="F346">
            <v>-8153972</v>
          </cell>
          <cell r="G346">
            <v>-0.31551775336265564</v>
          </cell>
          <cell r="H346">
            <v>177</v>
          </cell>
          <cell r="I346">
            <v>96.613922119140625</v>
          </cell>
          <cell r="J346">
            <v>-80.386077880859375</v>
          </cell>
          <cell r="K346">
            <v>-0.45415863394737244</v>
          </cell>
          <cell r="L346">
            <v>15.382719039916992</v>
          </cell>
          <cell r="M346">
            <v>27.347055435180664</v>
          </cell>
          <cell r="N346">
            <v>11.964336395263672</v>
          </cell>
          <cell r="O346">
            <v>0.77777773141860962</v>
          </cell>
        </row>
        <row r="347">
          <cell r="A347">
            <v>113381303</v>
          </cell>
          <cell r="B347" t="str">
            <v>Cornwall-Lebanon SD</v>
          </cell>
          <cell r="C347" t="str">
            <v>School District</v>
          </cell>
          <cell r="D347">
            <v>81373048</v>
          </cell>
          <cell r="E347">
            <v>54985720</v>
          </cell>
          <cell r="F347">
            <v>-26387328</v>
          </cell>
          <cell r="G347">
            <v>-0.32427603006362915</v>
          </cell>
          <cell r="H347">
            <v>583.5</v>
          </cell>
          <cell r="I347">
            <v>315.27862548828125</v>
          </cell>
          <cell r="J347">
            <v>-268.22137451171875</v>
          </cell>
          <cell r="K347">
            <v>-0.45967674255371094</v>
          </cell>
          <cell r="L347">
            <v>15.623915672302246</v>
          </cell>
          <cell r="M347">
            <v>30.031599044799805</v>
          </cell>
          <cell r="N347">
            <v>14.407683372497559</v>
          </cell>
          <cell r="O347">
            <v>0.92215573787689209</v>
          </cell>
        </row>
        <row r="348">
          <cell r="A348">
            <v>113382303</v>
          </cell>
          <cell r="B348" t="str">
            <v>Eastern Lebanon County SD</v>
          </cell>
          <cell r="C348" t="str">
            <v>School District</v>
          </cell>
          <cell r="D348">
            <v>44353252</v>
          </cell>
          <cell r="E348">
            <v>28226020</v>
          </cell>
          <cell r="F348">
            <v>-16127232</v>
          </cell>
          <cell r="G348">
            <v>-0.36360877752304077</v>
          </cell>
          <cell r="H348">
            <v>304</v>
          </cell>
          <cell r="I348">
            <v>145.07192993164063</v>
          </cell>
          <cell r="J348">
            <v>-158.92807006835938</v>
          </cell>
          <cell r="K348">
            <v>-0.52278971672058105</v>
          </cell>
          <cell r="L348">
            <v>15.961112976074219</v>
          </cell>
          <cell r="M348">
            <v>31.922225952148438</v>
          </cell>
          <cell r="N348">
            <v>15.961112976074219</v>
          </cell>
          <cell r="O348">
            <v>1</v>
          </cell>
        </row>
        <row r="349">
          <cell r="A349">
            <v>113384307</v>
          </cell>
          <cell r="B349" t="str">
            <v>Lebanon County CTC</v>
          </cell>
          <cell r="C349" t="str">
            <v>Vo-Tech</v>
          </cell>
          <cell r="D349">
            <v>9517003</v>
          </cell>
          <cell r="E349">
            <v>7951410</v>
          </cell>
          <cell r="F349">
            <v>-1565593</v>
          </cell>
          <cell r="G349">
            <v>-0.16450484097003937</v>
          </cell>
          <cell r="H349">
            <v>53.5</v>
          </cell>
          <cell r="I349">
            <v>41.214508056640625</v>
          </cell>
          <cell r="J349">
            <v>-12.285491943359375</v>
          </cell>
          <cell r="K349">
            <v>-0.22963535785675049</v>
          </cell>
          <cell r="L349">
            <v>19.03125</v>
          </cell>
          <cell r="M349">
            <v>26.478260040283203</v>
          </cell>
          <cell r="N349">
            <v>7.4470100402832031</v>
          </cell>
          <cell r="O349">
            <v>0.39130431413650513</v>
          </cell>
          <cell r="P349">
            <v>0</v>
          </cell>
        </row>
        <row r="350">
          <cell r="A350">
            <v>113384603</v>
          </cell>
          <cell r="B350" t="str">
            <v>Lebanon SD</v>
          </cell>
          <cell r="C350" t="str">
            <v>School District</v>
          </cell>
          <cell r="D350">
            <v>78605592</v>
          </cell>
          <cell r="E350">
            <v>60852504</v>
          </cell>
          <cell r="F350">
            <v>-17753088</v>
          </cell>
          <cell r="G350">
            <v>-0.22585019469261169</v>
          </cell>
          <cell r="H350">
            <v>572</v>
          </cell>
          <cell r="I350">
            <v>382.75079345703125</v>
          </cell>
          <cell r="J350">
            <v>-189.24920654296875</v>
          </cell>
          <cell r="K350">
            <v>-0.33085525035858154</v>
          </cell>
          <cell r="L350">
            <v>18.90611457824707</v>
          </cell>
          <cell r="M350">
            <v>30.377241134643555</v>
          </cell>
          <cell r="N350">
            <v>11.471126556396484</v>
          </cell>
          <cell r="O350">
            <v>0.60674160718917847</v>
          </cell>
        </row>
        <row r="351">
          <cell r="A351">
            <v>113385003</v>
          </cell>
          <cell r="B351" t="str">
            <v>Northern Lebanon SD</v>
          </cell>
          <cell r="C351" t="str">
            <v>School District</v>
          </cell>
          <cell r="D351">
            <v>39230816</v>
          </cell>
          <cell r="E351">
            <v>26365492</v>
          </cell>
          <cell r="F351">
            <v>-12865324</v>
          </cell>
          <cell r="G351">
            <v>-0.3279392421245575</v>
          </cell>
          <cell r="H351">
            <v>283</v>
          </cell>
          <cell r="I351">
            <v>142.88955688476563</v>
          </cell>
          <cell r="J351">
            <v>-140.11044311523438</v>
          </cell>
          <cell r="K351">
            <v>-0.49508991837501526</v>
          </cell>
          <cell r="L351">
            <v>15.781888008117676</v>
          </cell>
          <cell r="M351">
            <v>30.754447937011719</v>
          </cell>
          <cell r="N351">
            <v>14.972559928894043</v>
          </cell>
          <cell r="O351">
            <v>0.94871789216995239</v>
          </cell>
        </row>
        <row r="352">
          <cell r="A352">
            <v>113385303</v>
          </cell>
          <cell r="B352" t="str">
            <v>Palmyra Area SD</v>
          </cell>
          <cell r="C352" t="str">
            <v>School District</v>
          </cell>
          <cell r="D352">
            <v>54298624</v>
          </cell>
          <cell r="E352">
            <v>40909432</v>
          </cell>
          <cell r="F352">
            <v>-13389192</v>
          </cell>
          <cell r="G352">
            <v>-0.24658437073230743</v>
          </cell>
          <cell r="H352">
            <v>397</v>
          </cell>
          <cell r="I352">
            <v>253.37030029296875</v>
          </cell>
          <cell r="J352">
            <v>-143.62969970703125</v>
          </cell>
          <cell r="K352">
            <v>-0.36178764700889587</v>
          </cell>
          <cell r="L352">
            <v>17.219097137451172</v>
          </cell>
          <cell r="M352">
            <v>27.022670745849609</v>
          </cell>
          <cell r="N352">
            <v>9.8035736083984375</v>
          </cell>
          <cell r="O352">
            <v>0.56934309005737305</v>
          </cell>
        </row>
        <row r="353">
          <cell r="A353">
            <v>114000000</v>
          </cell>
          <cell r="B353" t="str">
            <v>Berks County IU 14</v>
          </cell>
          <cell r="C353" t="str">
            <v>Intermediate Unit</v>
          </cell>
          <cell r="D353">
            <v>106670152</v>
          </cell>
          <cell r="E353">
            <v>61803672</v>
          </cell>
          <cell r="F353">
            <v>-44866480</v>
          </cell>
          <cell r="G353">
            <v>-0.42060950398445129</v>
          </cell>
          <cell r="H353">
            <v>829</v>
          </cell>
          <cell r="I353">
            <v>263.423828125</v>
          </cell>
          <cell r="J353">
            <v>-565.576171875</v>
          </cell>
          <cell r="K353">
            <v>-0.68223905563354492</v>
          </cell>
          <cell r="L353">
            <v>1.644444465637207</v>
          </cell>
          <cell r="M353">
            <v>6.1666665077209473</v>
          </cell>
          <cell r="N353">
            <v>4.5222220420837402</v>
          </cell>
          <cell r="O353">
            <v>2.7499997615814209</v>
          </cell>
          <cell r="P353">
            <v>0</v>
          </cell>
        </row>
        <row r="354">
          <cell r="A354">
            <v>114060503</v>
          </cell>
          <cell r="B354" t="str">
            <v>Antietam SD</v>
          </cell>
          <cell r="C354" t="str">
            <v>School District</v>
          </cell>
          <cell r="D354">
            <v>21099578</v>
          </cell>
          <cell r="E354">
            <v>12831283</v>
          </cell>
          <cell r="F354">
            <v>-8268295</v>
          </cell>
          <cell r="G354">
            <v>-0.3918701708316803</v>
          </cell>
          <cell r="H354">
            <v>147</v>
          </cell>
          <cell r="I354">
            <v>62.023990631103516</v>
          </cell>
          <cell r="J354">
            <v>-84.97601318359375</v>
          </cell>
          <cell r="K354">
            <v>-0.57806813716888428</v>
          </cell>
          <cell r="L354">
            <v>14.208624839782715</v>
          </cell>
          <cell r="M354">
            <v>34.445152282714844</v>
          </cell>
          <cell r="N354">
            <v>20.236526489257813</v>
          </cell>
          <cell r="O354">
            <v>1.4242424964904785</v>
          </cell>
        </row>
        <row r="355">
          <cell r="A355">
            <v>114060557</v>
          </cell>
          <cell r="B355" t="str">
            <v>Berks CTC</v>
          </cell>
          <cell r="C355" t="str">
            <v>Vo-Tech</v>
          </cell>
          <cell r="D355">
            <v>18530244</v>
          </cell>
          <cell r="E355">
            <v>15611834</v>
          </cell>
          <cell r="F355">
            <v>-2918410</v>
          </cell>
          <cell r="G355">
            <v>-0.15749441087245941</v>
          </cell>
          <cell r="H355">
            <v>151</v>
          </cell>
          <cell r="I355">
            <v>119.35211944580078</v>
          </cell>
          <cell r="J355">
            <v>-31.647880554199219</v>
          </cell>
          <cell r="K355">
            <v>-0.20958861708641052</v>
          </cell>
          <cell r="L355">
            <v>29.660715103149414</v>
          </cell>
          <cell r="M355">
            <v>35.340427398681641</v>
          </cell>
          <cell r="N355">
            <v>5.6797122955322266</v>
          </cell>
          <cell r="O355">
            <v>0.19148939847946167</v>
          </cell>
          <cell r="P355">
            <v>0</v>
          </cell>
        </row>
        <row r="356">
          <cell r="A356">
            <v>114060753</v>
          </cell>
          <cell r="B356" t="str">
            <v>Boyertown Area SD</v>
          </cell>
          <cell r="C356" t="str">
            <v>School District</v>
          </cell>
          <cell r="D356">
            <v>121051256</v>
          </cell>
          <cell r="E356">
            <v>78135600</v>
          </cell>
          <cell r="F356">
            <v>-42915656</v>
          </cell>
          <cell r="G356">
            <v>-0.35452467203140259</v>
          </cell>
          <cell r="H356">
            <v>948.5</v>
          </cell>
          <cell r="I356">
            <v>482.30255126953125</v>
          </cell>
          <cell r="J356">
            <v>-466.19744873046875</v>
          </cell>
          <cell r="K356">
            <v>-0.49151021242141724</v>
          </cell>
          <cell r="L356">
            <v>15.459562301635742</v>
          </cell>
          <cell r="M356">
            <v>31.537506103515625</v>
          </cell>
          <cell r="N356">
            <v>16.077943801879883</v>
          </cell>
          <cell r="O356">
            <v>1.0399999618530273</v>
          </cell>
        </row>
        <row r="357">
          <cell r="A357">
            <v>114060853</v>
          </cell>
          <cell r="B357" t="str">
            <v>Brandywine Heights Area SD</v>
          </cell>
          <cell r="C357" t="str">
            <v>School District</v>
          </cell>
          <cell r="D357">
            <v>32589062</v>
          </cell>
          <cell r="E357">
            <v>16508226</v>
          </cell>
          <cell r="F357">
            <v>-16080836</v>
          </cell>
          <cell r="G357">
            <v>-0.49344274401664734</v>
          </cell>
          <cell r="H357">
            <v>185.5</v>
          </cell>
          <cell r="I357">
            <v>51.546981811523438</v>
          </cell>
          <cell r="J357">
            <v>-133.95301818847656</v>
          </cell>
          <cell r="K357">
            <v>-0.72211867570877075</v>
          </cell>
          <cell r="L357">
            <v>12.502370834350586</v>
          </cell>
          <cell r="M357">
            <v>48.342498779296875</v>
          </cell>
          <cell r="N357">
            <v>35.840126037597656</v>
          </cell>
          <cell r="O357">
            <v>2.8666665554046631</v>
          </cell>
        </row>
        <row r="358">
          <cell r="A358">
            <v>114061103</v>
          </cell>
          <cell r="B358" t="str">
            <v>Conrad Weiser Area SD</v>
          </cell>
          <cell r="C358" t="str">
            <v>School District</v>
          </cell>
          <cell r="D358">
            <v>52147548</v>
          </cell>
          <cell r="E358">
            <v>30872374</v>
          </cell>
          <cell r="F358">
            <v>-21275174</v>
          </cell>
          <cell r="G358">
            <v>-0.40798032283782959</v>
          </cell>
          <cell r="H358">
            <v>391</v>
          </cell>
          <cell r="I358">
            <v>166.80215454101563</v>
          </cell>
          <cell r="J358">
            <v>-224.19784545898438</v>
          </cell>
          <cell r="K358">
            <v>-0.57339602708816528</v>
          </cell>
          <cell r="L358">
            <v>12.912727355957031</v>
          </cell>
          <cell r="M358">
            <v>31.564443588256836</v>
          </cell>
          <cell r="N358">
            <v>18.651716232299805</v>
          </cell>
          <cell r="O358">
            <v>1.4444444179534912</v>
          </cell>
        </row>
        <row r="359">
          <cell r="A359">
            <v>114061503</v>
          </cell>
          <cell r="B359" t="str">
            <v>Daniel Boone Area SD</v>
          </cell>
          <cell r="C359" t="str">
            <v>School District</v>
          </cell>
          <cell r="D359">
            <v>79023688</v>
          </cell>
          <cell r="E359">
            <v>56706056</v>
          </cell>
          <cell r="F359">
            <v>-22317632</v>
          </cell>
          <cell r="G359">
            <v>-0.28241699934005737</v>
          </cell>
          <cell r="H359">
            <v>362.5</v>
          </cell>
          <cell r="I359">
            <v>154.05792236328125</v>
          </cell>
          <cell r="J359">
            <v>-208.44207763671875</v>
          </cell>
          <cell r="K359">
            <v>-0.57501262426376343</v>
          </cell>
          <cell r="L359">
            <v>15.52048397064209</v>
          </cell>
          <cell r="M359">
            <v>36.270694732666016</v>
          </cell>
          <cell r="N359">
            <v>20.750209808349609</v>
          </cell>
          <cell r="O359">
            <v>1.3369563817977905</v>
          </cell>
        </row>
        <row r="360">
          <cell r="A360">
            <v>114062003</v>
          </cell>
          <cell r="B360" t="str">
            <v>Exeter Township SD</v>
          </cell>
          <cell r="C360" t="str">
            <v>School District</v>
          </cell>
          <cell r="D360">
            <v>98214944</v>
          </cell>
          <cell r="E360">
            <v>67340760</v>
          </cell>
          <cell r="F360">
            <v>-30874184</v>
          </cell>
          <cell r="G360">
            <v>-0.31435322761535645</v>
          </cell>
          <cell r="H360">
            <v>572</v>
          </cell>
          <cell r="I360">
            <v>240.58779907226563</v>
          </cell>
          <cell r="J360">
            <v>-331.41220092773438</v>
          </cell>
          <cell r="K360">
            <v>-0.5793919563293457</v>
          </cell>
          <cell r="L360">
            <v>14.625459671020508</v>
          </cell>
          <cell r="M360">
            <v>33.465034484863281</v>
          </cell>
          <cell r="N360">
            <v>18.839574813842773</v>
          </cell>
          <cell r="O360">
            <v>1.2881355285644531</v>
          </cell>
        </row>
        <row r="361">
          <cell r="A361">
            <v>114062503</v>
          </cell>
          <cell r="B361" t="str">
            <v>Fleetwood Area SD</v>
          </cell>
          <cell r="C361" t="str">
            <v>School District</v>
          </cell>
          <cell r="D361">
            <v>47011188</v>
          </cell>
          <cell r="E361">
            <v>27212820</v>
          </cell>
          <cell r="F361">
            <v>-19798368</v>
          </cell>
          <cell r="G361">
            <v>-0.42114162445068359</v>
          </cell>
          <cell r="H361">
            <v>326</v>
          </cell>
          <cell r="I361">
            <v>128.73446655273438</v>
          </cell>
          <cell r="J361">
            <v>-197.26553344726563</v>
          </cell>
          <cell r="K361">
            <v>-0.60510897636413574</v>
          </cell>
          <cell r="L361">
            <v>14.203202247619629</v>
          </cell>
          <cell r="M361">
            <v>34.127140045166016</v>
          </cell>
          <cell r="N361">
            <v>19.923938751220703</v>
          </cell>
          <cell r="O361">
            <v>1.4027779102325439</v>
          </cell>
        </row>
        <row r="362">
          <cell r="A362">
            <v>114063003</v>
          </cell>
          <cell r="B362" t="str">
            <v>Governor Mifflin SD</v>
          </cell>
          <cell r="C362" t="str">
            <v>School District</v>
          </cell>
          <cell r="D362">
            <v>71946616</v>
          </cell>
          <cell r="E362">
            <v>47915416</v>
          </cell>
          <cell r="F362">
            <v>-24031200</v>
          </cell>
          <cell r="G362">
            <v>-0.33401432633399963</v>
          </cell>
          <cell r="H362">
            <v>500</v>
          </cell>
          <cell r="I362">
            <v>255.70941162109375</v>
          </cell>
          <cell r="J362">
            <v>-244.29058837890625</v>
          </cell>
          <cell r="K362">
            <v>-0.48858118057250977</v>
          </cell>
          <cell r="L362">
            <v>15.858172416687012</v>
          </cell>
          <cell r="M362">
            <v>31.484838485717773</v>
          </cell>
          <cell r="N362">
            <v>15.626666069030762</v>
          </cell>
          <cell r="O362">
            <v>0.985401451587677</v>
          </cell>
        </row>
        <row r="363">
          <cell r="A363">
            <v>114063503</v>
          </cell>
          <cell r="B363" t="str">
            <v>Hamburg Area SD</v>
          </cell>
          <cell r="C363" t="str">
            <v>School District</v>
          </cell>
          <cell r="D363">
            <v>43192552</v>
          </cell>
          <cell r="E363">
            <v>25286854</v>
          </cell>
          <cell r="F363">
            <v>-17905698</v>
          </cell>
          <cell r="G363">
            <v>-0.41455522179603577</v>
          </cell>
          <cell r="H363">
            <v>323</v>
          </cell>
          <cell r="I363">
            <v>133.56617736816406</v>
          </cell>
          <cell r="J363">
            <v>-189.43382263183594</v>
          </cell>
          <cell r="K363">
            <v>-0.58648240566253662</v>
          </cell>
          <cell r="L363">
            <v>14.37678337097168</v>
          </cell>
          <cell r="M363">
            <v>37.038490295410156</v>
          </cell>
          <cell r="N363">
            <v>22.661706924438477</v>
          </cell>
          <cell r="O363">
            <v>1.5762710571289063</v>
          </cell>
        </row>
        <row r="364">
          <cell r="A364">
            <v>114064003</v>
          </cell>
          <cell r="B364" t="str">
            <v>Kutztown Area SD</v>
          </cell>
          <cell r="C364" t="str">
            <v>School District</v>
          </cell>
          <cell r="D364">
            <v>41391580</v>
          </cell>
          <cell r="E364">
            <v>24940110</v>
          </cell>
          <cell r="F364">
            <v>-16451470</v>
          </cell>
          <cell r="G364">
            <v>-0.39745932817459106</v>
          </cell>
          <cell r="H364">
            <v>215</v>
          </cell>
          <cell r="I364">
            <v>74.264579772949219</v>
          </cell>
          <cell r="J364">
            <v>-140.73541259765625</v>
          </cell>
          <cell r="K364">
            <v>-0.65458333492279053</v>
          </cell>
          <cell r="L364">
            <v>13.331027984619141</v>
          </cell>
          <cell r="M364">
            <v>38.191593170166016</v>
          </cell>
          <cell r="N364">
            <v>24.860565185546875</v>
          </cell>
          <cell r="O364">
            <v>1.8648648262023926</v>
          </cell>
        </row>
        <row r="365">
          <cell r="A365">
            <v>114065503</v>
          </cell>
          <cell r="B365" t="str">
            <v>Muhlenberg SD</v>
          </cell>
          <cell r="C365" t="str">
            <v>School District</v>
          </cell>
          <cell r="D365">
            <v>62518636</v>
          </cell>
          <cell r="E365">
            <v>45105344</v>
          </cell>
          <cell r="F365">
            <v>-17413292</v>
          </cell>
          <cell r="G365">
            <v>-0.27852961421012878</v>
          </cell>
          <cell r="H365">
            <v>443.5</v>
          </cell>
          <cell r="I365">
            <v>261.94973754882813</v>
          </cell>
          <cell r="J365">
            <v>-181.55026245117188</v>
          </cell>
          <cell r="K365">
            <v>-0.40935796499252319</v>
          </cell>
          <cell r="L365">
            <v>16.899774551391602</v>
          </cell>
          <cell r="M365">
            <v>29.453893661499023</v>
          </cell>
          <cell r="N365">
            <v>12.554119110107422</v>
          </cell>
          <cell r="O365">
            <v>0.74285721778869629</v>
          </cell>
        </row>
        <row r="366">
          <cell r="A366">
            <v>114066503</v>
          </cell>
          <cell r="B366" t="str">
            <v>Oley Valley SD</v>
          </cell>
          <cell r="C366" t="str">
            <v>School District</v>
          </cell>
          <cell r="D366">
            <v>33492698</v>
          </cell>
          <cell r="E366">
            <v>18816748</v>
          </cell>
          <cell r="F366">
            <v>-14675950</v>
          </cell>
          <cell r="G366">
            <v>-0.43818357586860657</v>
          </cell>
          <cell r="H366">
            <v>195.5</v>
          </cell>
          <cell r="I366">
            <v>67.14495849609375</v>
          </cell>
          <cell r="J366">
            <v>-128.35504150390625</v>
          </cell>
          <cell r="K366">
            <v>-0.65654754638671875</v>
          </cell>
          <cell r="L366">
            <v>14.432474136352539</v>
          </cell>
          <cell r="M366">
            <v>37.393226623535156</v>
          </cell>
          <cell r="N366">
            <v>22.960752487182617</v>
          </cell>
          <cell r="O366">
            <v>1.5909090042114258</v>
          </cell>
        </row>
        <row r="367">
          <cell r="A367">
            <v>114067002</v>
          </cell>
          <cell r="B367" t="str">
            <v>Reading SD</v>
          </cell>
          <cell r="C367" t="str">
            <v>School District</v>
          </cell>
          <cell r="D367">
            <v>277584256</v>
          </cell>
          <cell r="E367">
            <v>215747136</v>
          </cell>
          <cell r="F367">
            <v>-61837120</v>
          </cell>
          <cell r="G367">
            <v>-0.22276882827281952</v>
          </cell>
          <cell r="H367">
            <v>1987</v>
          </cell>
          <cell r="I367">
            <v>1252.05859375</v>
          </cell>
          <cell r="J367">
            <v>-734.94140625</v>
          </cell>
          <cell r="K367">
            <v>-0.36987489461898804</v>
          </cell>
          <cell r="L367">
            <v>18.368692398071289</v>
          </cell>
          <cell r="M367">
            <v>30.444683074951172</v>
          </cell>
          <cell r="N367">
            <v>12.075990676879883</v>
          </cell>
          <cell r="O367">
            <v>0.65742242336273193</v>
          </cell>
        </row>
        <row r="368">
          <cell r="A368">
            <v>114067107</v>
          </cell>
          <cell r="B368" t="str">
            <v>Reading Muhlenberg CTC</v>
          </cell>
          <cell r="C368" t="str">
            <v>Vo-Tech</v>
          </cell>
          <cell r="D368">
            <v>9839278</v>
          </cell>
          <cell r="E368">
            <v>10818643</v>
          </cell>
          <cell r="F368">
            <v>979365</v>
          </cell>
          <cell r="G368">
            <v>9.9536269903182983E-2</v>
          </cell>
          <cell r="H368">
            <v>77.5</v>
          </cell>
          <cell r="I368">
            <v>77.5</v>
          </cell>
          <cell r="J368">
            <v>0</v>
          </cell>
          <cell r="K368">
            <v>0</v>
          </cell>
          <cell r="L368">
            <v>34.9375</v>
          </cell>
          <cell r="M368">
            <v>34.9375</v>
          </cell>
          <cell r="N368">
            <v>0</v>
          </cell>
          <cell r="O368">
            <v>0</v>
          </cell>
          <cell r="P368">
            <v>1</v>
          </cell>
        </row>
        <row r="369">
          <cell r="A369">
            <v>114067503</v>
          </cell>
          <cell r="B369" t="str">
            <v>Schuylkill Valley SD</v>
          </cell>
          <cell r="C369" t="str">
            <v>School District</v>
          </cell>
          <cell r="D369">
            <v>39649120</v>
          </cell>
          <cell r="E369">
            <v>23880308</v>
          </cell>
          <cell r="F369">
            <v>-15768812</v>
          </cell>
          <cell r="G369">
            <v>-0.39770901203155518</v>
          </cell>
          <cell r="H369">
            <v>270</v>
          </cell>
          <cell r="I369">
            <v>120.21981811523438</v>
          </cell>
          <cell r="J369">
            <v>-149.78018188476563</v>
          </cell>
          <cell r="K369">
            <v>-0.55474144220352173</v>
          </cell>
          <cell r="L369">
            <v>15.718514442443848</v>
          </cell>
          <cell r="M369">
            <v>33.932033538818359</v>
          </cell>
          <cell r="N369">
            <v>18.213520050048828</v>
          </cell>
          <cell r="O369">
            <v>1.1587302684783936</v>
          </cell>
        </row>
        <row r="370">
          <cell r="A370">
            <v>114068003</v>
          </cell>
          <cell r="B370" t="str">
            <v>Tulpehocken Area SD</v>
          </cell>
          <cell r="C370" t="str">
            <v>School District</v>
          </cell>
          <cell r="D370">
            <v>33559764</v>
          </cell>
          <cell r="E370">
            <v>16362676</v>
          </cell>
          <cell r="F370">
            <v>-17197088</v>
          </cell>
          <cell r="G370">
            <v>-0.51243174076080322</v>
          </cell>
          <cell r="H370">
            <v>245.5</v>
          </cell>
          <cell r="I370">
            <v>81.253364562988281</v>
          </cell>
          <cell r="J370">
            <v>-164.24664306640625</v>
          </cell>
          <cell r="K370">
            <v>-0.6690291166305542</v>
          </cell>
          <cell r="L370">
            <v>12.319025993347168</v>
          </cell>
          <cell r="M370">
            <v>35.154293060302734</v>
          </cell>
          <cell r="N370">
            <v>22.83526611328125</v>
          </cell>
          <cell r="O370">
            <v>1.8536584377288818</v>
          </cell>
        </row>
        <row r="371">
          <cell r="A371">
            <v>114068103</v>
          </cell>
          <cell r="B371" t="str">
            <v>Twin Valley SD</v>
          </cell>
          <cell r="C371" t="str">
            <v>School District</v>
          </cell>
          <cell r="D371">
            <v>65235828</v>
          </cell>
          <cell r="E371">
            <v>37988032</v>
          </cell>
          <cell r="F371">
            <v>-27247796</v>
          </cell>
          <cell r="G371">
            <v>-0.41768145561218262</v>
          </cell>
          <cell r="H371">
            <v>395.5</v>
          </cell>
          <cell r="I371">
            <v>148.41012573242188</v>
          </cell>
          <cell r="J371">
            <v>-247.08987426757813</v>
          </cell>
          <cell r="K371">
            <v>-0.62475317716598511</v>
          </cell>
          <cell r="L371">
            <v>14.625184059143066</v>
          </cell>
          <cell r="M371">
            <v>41.283748626708984</v>
          </cell>
          <cell r="N371">
            <v>26.658565521240234</v>
          </cell>
          <cell r="O371">
            <v>1.8227849006652832</v>
          </cell>
        </row>
        <row r="372">
          <cell r="A372">
            <v>114069103</v>
          </cell>
          <cell r="B372" t="str">
            <v>Wilson SD</v>
          </cell>
          <cell r="C372" t="str">
            <v>School District</v>
          </cell>
          <cell r="D372">
            <v>108321072</v>
          </cell>
          <cell r="E372">
            <v>73037208</v>
          </cell>
          <cell r="F372">
            <v>-35283864</v>
          </cell>
          <cell r="G372">
            <v>-0.32573407888412476</v>
          </cell>
          <cell r="H372">
            <v>1023.5</v>
          </cell>
          <cell r="I372">
            <v>560.54595947265625</v>
          </cell>
          <cell r="J372">
            <v>-462.95404052734375</v>
          </cell>
          <cell r="K372">
            <v>-0.45232442021369934</v>
          </cell>
          <cell r="L372">
            <v>14.542353630065918</v>
          </cell>
          <cell r="M372">
            <v>27.617715835571289</v>
          </cell>
          <cell r="N372">
            <v>13.075362205505371</v>
          </cell>
          <cell r="O372">
            <v>0.89912283420562744</v>
          </cell>
        </row>
        <row r="373">
          <cell r="A373">
            <v>114069353</v>
          </cell>
          <cell r="B373" t="str">
            <v>Wyomissing Area SD</v>
          </cell>
          <cell r="C373" t="str">
            <v>School District</v>
          </cell>
          <cell r="D373">
            <v>38144392</v>
          </cell>
          <cell r="E373">
            <v>23719888</v>
          </cell>
          <cell r="F373">
            <v>-14424504</v>
          </cell>
          <cell r="G373">
            <v>-0.37815529108047485</v>
          </cell>
          <cell r="H373">
            <v>299</v>
          </cell>
          <cell r="I373">
            <v>138.81930541992188</v>
          </cell>
          <cell r="J373">
            <v>-160.18069458007813</v>
          </cell>
          <cell r="K373">
            <v>-0.53572136163711548</v>
          </cell>
          <cell r="L373">
            <v>13.236756324768066</v>
          </cell>
          <cell r="M373">
            <v>29.239402770996094</v>
          </cell>
          <cell r="N373">
            <v>16.002647399902344</v>
          </cell>
          <cell r="O373">
            <v>1.2089552879333496</v>
          </cell>
        </row>
        <row r="374">
          <cell r="A374">
            <v>114514135</v>
          </cell>
          <cell r="B374" t="str">
            <v>Sankofa Freedom Academy CS</v>
          </cell>
          <cell r="C374" t="str">
            <v>Charter School</v>
          </cell>
          <cell r="D374">
            <v>10161998</v>
          </cell>
          <cell r="E374">
            <v>7226961</v>
          </cell>
          <cell r="F374">
            <v>-2935037</v>
          </cell>
          <cell r="G374">
            <v>-0.28882479667663574</v>
          </cell>
          <cell r="H374">
            <v>85</v>
          </cell>
          <cell r="I374">
            <v>47.904682159423828</v>
          </cell>
          <cell r="J374">
            <v>-37.095317840576172</v>
          </cell>
          <cell r="K374">
            <v>-0.43641549348831177</v>
          </cell>
          <cell r="L374">
            <v>21.80656623840332</v>
          </cell>
          <cell r="M374">
            <v>54.51641845703125</v>
          </cell>
          <cell r="N374">
            <v>32.709854125976563</v>
          </cell>
          <cell r="O374">
            <v>1.5000001192092896</v>
          </cell>
          <cell r="P374">
            <v>0</v>
          </cell>
        </row>
        <row r="375">
          <cell r="A375">
            <v>115000000</v>
          </cell>
          <cell r="B375" t="str">
            <v>Capital Area IU 15</v>
          </cell>
          <cell r="C375" t="str">
            <v>Intermediate Unit</v>
          </cell>
          <cell r="D375">
            <v>81201240</v>
          </cell>
          <cell r="E375">
            <v>49136616</v>
          </cell>
          <cell r="F375">
            <v>-32064624</v>
          </cell>
          <cell r="G375">
            <v>-0.39487850666046143</v>
          </cell>
          <cell r="H375">
            <v>509.5</v>
          </cell>
          <cell r="I375">
            <v>245.03164672851563</v>
          </cell>
          <cell r="J375">
            <v>-264.46835327148438</v>
          </cell>
          <cell r="K375">
            <v>-0.51907432079315186</v>
          </cell>
          <cell r="L375">
            <v>1.882022500038147</v>
          </cell>
          <cell r="M375">
            <v>4.0361447334289551</v>
          </cell>
          <cell r="N375">
            <v>2.1541223526000977</v>
          </cell>
          <cell r="O375">
            <v>1.1445783376693726</v>
          </cell>
          <cell r="P375">
            <v>0</v>
          </cell>
        </row>
        <row r="376">
          <cell r="A376">
            <v>115210503</v>
          </cell>
          <cell r="B376" t="str">
            <v>Big Spring SD</v>
          </cell>
          <cell r="C376" t="str">
            <v>School District</v>
          </cell>
          <cell r="D376">
            <v>53192460</v>
          </cell>
          <cell r="E376">
            <v>32642886</v>
          </cell>
          <cell r="F376">
            <v>-20549574</v>
          </cell>
          <cell r="G376">
            <v>-0.38632494211196899</v>
          </cell>
          <cell r="H376">
            <v>349.5</v>
          </cell>
          <cell r="I376">
            <v>149.21186828613281</v>
          </cell>
          <cell r="J376">
            <v>-200.28813171386719</v>
          </cell>
          <cell r="K376">
            <v>-0.5730704665184021</v>
          </cell>
          <cell r="L376">
            <v>12.89069938659668</v>
          </cell>
          <cell r="M376">
            <v>31.912342071533203</v>
          </cell>
          <cell r="N376">
            <v>19.021642684936523</v>
          </cell>
          <cell r="O376">
            <v>1.4756097793579102</v>
          </cell>
        </row>
        <row r="377">
          <cell r="A377">
            <v>115211003</v>
          </cell>
          <cell r="B377" t="str">
            <v>Camp Hill SD</v>
          </cell>
          <cell r="C377" t="str">
            <v>School District</v>
          </cell>
          <cell r="D377">
            <v>34678544</v>
          </cell>
          <cell r="E377">
            <v>28413352</v>
          </cell>
          <cell r="F377">
            <v>-6265192</v>
          </cell>
          <cell r="G377">
            <v>-0.1806647926568985</v>
          </cell>
          <cell r="H377">
            <v>189</v>
          </cell>
          <cell r="I377">
            <v>124.55445098876953</v>
          </cell>
          <cell r="J377">
            <v>-64.445549011230469</v>
          </cell>
          <cell r="K377">
            <v>-0.34098175168037415</v>
          </cell>
          <cell r="L377">
            <v>14.468173980712891</v>
          </cell>
          <cell r="M377">
            <v>20.798000335693359</v>
          </cell>
          <cell r="N377">
            <v>6.3298263549804688</v>
          </cell>
          <cell r="O377">
            <v>0.43750002980232239</v>
          </cell>
        </row>
        <row r="378">
          <cell r="A378">
            <v>115211103</v>
          </cell>
          <cell r="B378" t="str">
            <v>Carlisle Area SD</v>
          </cell>
          <cell r="C378" t="str">
            <v>School District</v>
          </cell>
          <cell r="D378">
            <v>91739224</v>
          </cell>
          <cell r="E378">
            <v>66060008</v>
          </cell>
          <cell r="F378">
            <v>-25679216</v>
          </cell>
          <cell r="G378">
            <v>-0.27991533279418945</v>
          </cell>
          <cell r="H378">
            <v>492.5</v>
          </cell>
          <cell r="I378">
            <v>260.98257446289063</v>
          </cell>
          <cell r="J378">
            <v>-231.51742553710938</v>
          </cell>
          <cell r="K378">
            <v>-0.47008615732192993</v>
          </cell>
          <cell r="L378">
            <v>15.920943260192871</v>
          </cell>
          <cell r="M378">
            <v>31.652351379394531</v>
          </cell>
          <cell r="N378">
            <v>15.73140811920166</v>
          </cell>
          <cell r="O378">
            <v>0.98809522390365601</v>
          </cell>
        </row>
        <row r="379">
          <cell r="A379">
            <v>115211603</v>
          </cell>
          <cell r="B379" t="str">
            <v>Cumberland Valley SD</v>
          </cell>
          <cell r="C379" t="str">
            <v>School District</v>
          </cell>
          <cell r="D379">
            <v>143305984</v>
          </cell>
          <cell r="E379">
            <v>121742408</v>
          </cell>
          <cell r="F379">
            <v>-21563576</v>
          </cell>
          <cell r="G379">
            <v>-0.15047226846218109</v>
          </cell>
          <cell r="H379">
            <v>1061.5</v>
          </cell>
          <cell r="I379">
            <v>822.353271484375</v>
          </cell>
          <cell r="J379">
            <v>-239.146728515625</v>
          </cell>
          <cell r="K379">
            <v>-0.22529131174087524</v>
          </cell>
          <cell r="L379">
            <v>17.936367034912109</v>
          </cell>
          <cell r="M379">
            <v>23.525234222412109</v>
          </cell>
          <cell r="N379">
            <v>5.5888671875</v>
          </cell>
          <cell r="O379">
            <v>0.311594158411026</v>
          </cell>
        </row>
        <row r="380">
          <cell r="A380">
            <v>115211657</v>
          </cell>
          <cell r="B380" t="str">
            <v>Cumberland Perry Area Career &amp; Technical Center</v>
          </cell>
          <cell r="C380" t="str">
            <v>Vo-Tech</v>
          </cell>
          <cell r="D380">
            <v>8873734</v>
          </cell>
          <cell r="E380">
            <v>10808769</v>
          </cell>
          <cell r="F380">
            <v>1935035</v>
          </cell>
          <cell r="G380">
            <v>0.21806322038173676</v>
          </cell>
          <cell r="H380">
            <v>66</v>
          </cell>
          <cell r="I380">
            <v>66</v>
          </cell>
          <cell r="J380">
            <v>0</v>
          </cell>
          <cell r="K380">
            <v>0</v>
          </cell>
          <cell r="L380">
            <v>34.303031921386719</v>
          </cell>
          <cell r="M380">
            <v>34.303031921386719</v>
          </cell>
          <cell r="N380">
            <v>0</v>
          </cell>
          <cell r="O380">
            <v>0</v>
          </cell>
          <cell r="P380">
            <v>1</v>
          </cell>
        </row>
        <row r="381">
          <cell r="A381">
            <v>115212503</v>
          </cell>
          <cell r="B381" t="str">
            <v>East Pennsboro Area SD</v>
          </cell>
          <cell r="C381" t="str">
            <v>School District</v>
          </cell>
          <cell r="D381">
            <v>42611416</v>
          </cell>
          <cell r="E381">
            <v>33935168</v>
          </cell>
          <cell r="F381">
            <v>-8676248</v>
          </cell>
          <cell r="G381">
            <v>-0.20361322164535522</v>
          </cell>
          <cell r="H381">
            <v>261.5</v>
          </cell>
          <cell r="I381">
            <v>179.46981811523438</v>
          </cell>
          <cell r="J381">
            <v>-82.030181884765625</v>
          </cell>
          <cell r="K381">
            <v>-0.31369093060493469</v>
          </cell>
          <cell r="L381">
            <v>14.686454772949219</v>
          </cell>
          <cell r="M381">
            <v>21.455991744995117</v>
          </cell>
          <cell r="N381">
            <v>6.7695369720458984</v>
          </cell>
          <cell r="O381">
            <v>0.46093744039535522</v>
          </cell>
        </row>
        <row r="382">
          <cell r="A382">
            <v>115216503</v>
          </cell>
          <cell r="B382" t="str">
            <v>Mechanicsburg Area SD</v>
          </cell>
          <cell r="C382" t="str">
            <v>School District</v>
          </cell>
          <cell r="D382">
            <v>73982560</v>
          </cell>
          <cell r="E382">
            <v>58446224</v>
          </cell>
          <cell r="F382">
            <v>-15536336</v>
          </cell>
          <cell r="G382">
            <v>-0.20999997854232788</v>
          </cell>
          <cell r="H382">
            <v>581</v>
          </cell>
          <cell r="I382">
            <v>404.62350463867188</v>
          </cell>
          <cell r="J382">
            <v>-176.37649536132813</v>
          </cell>
          <cell r="K382">
            <v>-0.30357399582862854</v>
          </cell>
          <cell r="L382">
            <v>15.705216407775879</v>
          </cell>
          <cell r="M382">
            <v>23.803218841552734</v>
          </cell>
          <cell r="N382">
            <v>8.0980024337768555</v>
          </cell>
          <cell r="O382">
            <v>0.515625</v>
          </cell>
        </row>
        <row r="383">
          <cell r="A383">
            <v>115218003</v>
          </cell>
          <cell r="B383" t="str">
            <v>Shippensburg Area SD</v>
          </cell>
          <cell r="C383" t="str">
            <v>School District</v>
          </cell>
          <cell r="D383">
            <v>51780732</v>
          </cell>
          <cell r="E383">
            <v>41137732</v>
          </cell>
          <cell r="F383">
            <v>-10643000</v>
          </cell>
          <cell r="G383">
            <v>-0.20553977787494659</v>
          </cell>
          <cell r="H383">
            <v>374</v>
          </cell>
          <cell r="I383">
            <v>257.81948852539063</v>
          </cell>
          <cell r="J383">
            <v>-116.18051147460938</v>
          </cell>
          <cell r="K383">
            <v>-0.31064307689666748</v>
          </cell>
          <cell r="L383">
            <v>17.167415618896484</v>
          </cell>
          <cell r="M383">
            <v>24.575273513793945</v>
          </cell>
          <cell r="N383">
            <v>7.4078578948974609</v>
          </cell>
          <cell r="O383">
            <v>0.43150687217712402</v>
          </cell>
        </row>
        <row r="384">
          <cell r="A384">
            <v>115218303</v>
          </cell>
          <cell r="B384" t="str">
            <v>South Middleton SD</v>
          </cell>
          <cell r="C384" t="str">
            <v>School District</v>
          </cell>
          <cell r="D384">
            <v>38525156</v>
          </cell>
          <cell r="E384">
            <v>27372036</v>
          </cell>
          <cell r="F384">
            <v>-11153120</v>
          </cell>
          <cell r="G384">
            <v>-0.28950226306915283</v>
          </cell>
          <cell r="H384">
            <v>241.5</v>
          </cell>
          <cell r="I384">
            <v>136.15426635742188</v>
          </cell>
          <cell r="J384">
            <v>-105.34573364257813</v>
          </cell>
          <cell r="K384">
            <v>-0.43621420860290527</v>
          </cell>
          <cell r="L384">
            <v>14.366467475891113</v>
          </cell>
          <cell r="M384">
            <v>26.630523681640625</v>
          </cell>
          <cell r="N384">
            <v>12.264056205749512</v>
          </cell>
          <cell r="O384">
            <v>0.85365843772888184</v>
          </cell>
        </row>
        <row r="385">
          <cell r="A385">
            <v>115219002</v>
          </cell>
          <cell r="B385" t="str">
            <v>West Shore SD</v>
          </cell>
          <cell r="C385" t="str">
            <v>School District</v>
          </cell>
          <cell r="D385">
            <v>131264464</v>
          </cell>
          <cell r="E385">
            <v>105649760</v>
          </cell>
          <cell r="F385">
            <v>-25614704</v>
          </cell>
          <cell r="G385">
            <v>-0.19513814151287079</v>
          </cell>
          <cell r="H385">
            <v>931</v>
          </cell>
          <cell r="I385">
            <v>668.10400390625</v>
          </cell>
          <cell r="J385">
            <v>-262.89599609375</v>
          </cell>
          <cell r="K385">
            <v>-0.28238022327423096</v>
          </cell>
          <cell r="L385">
            <v>15.751381874084473</v>
          </cell>
          <cell r="M385">
            <v>22.20111083984375</v>
          </cell>
          <cell r="N385">
            <v>6.4497289657592773</v>
          </cell>
          <cell r="O385">
            <v>0.40947067737579346</v>
          </cell>
        </row>
        <row r="386">
          <cell r="A386">
            <v>115220001</v>
          </cell>
          <cell r="B386" t="str">
            <v>Infinity CS</v>
          </cell>
          <cell r="C386" t="str">
            <v>Charter School</v>
          </cell>
          <cell r="D386">
            <v>3182224</v>
          </cell>
          <cell r="E386">
            <v>2452274</v>
          </cell>
          <cell r="F386">
            <v>-729950</v>
          </cell>
          <cell r="G386">
            <v>-0.22938360273838043</v>
          </cell>
          <cell r="H386">
            <v>26</v>
          </cell>
          <cell r="I386">
            <v>15.036569595336914</v>
          </cell>
          <cell r="J386">
            <v>-10.963430404663086</v>
          </cell>
          <cell r="K386">
            <v>-0.42167040705680847</v>
          </cell>
          <cell r="L386">
            <v>14.025722503662109</v>
          </cell>
          <cell r="M386">
            <v>19.420230865478516</v>
          </cell>
          <cell r="N386">
            <v>5.3945083618164063</v>
          </cell>
          <cell r="O386">
            <v>0.38461536169052124</v>
          </cell>
          <cell r="P386">
            <v>0</v>
          </cell>
        </row>
        <row r="387">
          <cell r="A387">
            <v>115220002</v>
          </cell>
          <cell r="B387" t="str">
            <v>Commonwealth Charter Academy CS</v>
          </cell>
          <cell r="C387" t="str">
            <v>Charter School</v>
          </cell>
          <cell r="D387">
            <v>164022048</v>
          </cell>
          <cell r="E387">
            <v>96008576</v>
          </cell>
          <cell r="F387">
            <v>-68013472</v>
          </cell>
          <cell r="G387">
            <v>-0.41466054320335388</v>
          </cell>
          <cell r="H387">
            <v>565.5</v>
          </cell>
          <cell r="I387">
            <v>195.90544128417969</v>
          </cell>
          <cell r="J387">
            <v>-369.59454345703125</v>
          </cell>
          <cell r="K387">
            <v>-0.65357124805450439</v>
          </cell>
          <cell r="L387">
            <v>26.483299255371094</v>
          </cell>
          <cell r="M387">
            <v>80.095832824707031</v>
          </cell>
          <cell r="N387">
            <v>53.612533569335938</v>
          </cell>
          <cell r="O387">
            <v>2.0243902206420898</v>
          </cell>
          <cell r="P387">
            <v>0</v>
          </cell>
        </row>
        <row r="388">
          <cell r="A388">
            <v>115220003</v>
          </cell>
          <cell r="B388" t="str">
            <v>Pennsylvania Distance Learning CS</v>
          </cell>
          <cell r="C388" t="str">
            <v>Charter School</v>
          </cell>
          <cell r="D388">
            <v>14821899</v>
          </cell>
          <cell r="E388">
            <v>8208482</v>
          </cell>
          <cell r="F388">
            <v>-6613417</v>
          </cell>
          <cell r="G388">
            <v>-0.44619229435920715</v>
          </cell>
          <cell r="H388">
            <v>99.5</v>
          </cell>
          <cell r="I388">
            <v>23.317895889282227</v>
          </cell>
          <cell r="J388">
            <v>-76.182106018066406</v>
          </cell>
          <cell r="K388">
            <v>-0.76564931869506836</v>
          </cell>
          <cell r="L388">
            <v>11.988785743713379</v>
          </cell>
          <cell r="M388">
            <v>69.934585571289063</v>
          </cell>
          <cell r="N388">
            <v>57.94580078125</v>
          </cell>
          <cell r="O388">
            <v>4.8333334922790527</v>
          </cell>
          <cell r="P388">
            <v>0</v>
          </cell>
        </row>
        <row r="389">
          <cell r="A389">
            <v>115221402</v>
          </cell>
          <cell r="B389" t="str">
            <v>Central Dauphin SD</v>
          </cell>
          <cell r="C389" t="str">
            <v>School District</v>
          </cell>
          <cell r="D389">
            <v>203954848</v>
          </cell>
          <cell r="E389">
            <v>180523200</v>
          </cell>
          <cell r="F389">
            <v>-23431648</v>
          </cell>
          <cell r="G389">
            <v>-0.11488644778728485</v>
          </cell>
          <cell r="H389">
            <v>1298.5</v>
          </cell>
          <cell r="I389">
            <v>1075.498779296875</v>
          </cell>
          <cell r="J389">
            <v>-223.001220703125</v>
          </cell>
          <cell r="K389">
            <v>-0.17173756659030914</v>
          </cell>
          <cell r="L389">
            <v>17.174077987670898</v>
          </cell>
          <cell r="M389">
            <v>21.227928161621094</v>
          </cell>
          <cell r="N389">
            <v>4.0538501739501953</v>
          </cell>
          <cell r="O389">
            <v>0.23604470491409302</v>
          </cell>
        </row>
        <row r="390">
          <cell r="A390">
            <v>115221607</v>
          </cell>
          <cell r="B390" t="str">
            <v>Dauphin County Technical School</v>
          </cell>
          <cell r="C390" t="str">
            <v>Vo-Tech</v>
          </cell>
          <cell r="D390">
            <v>21538160</v>
          </cell>
          <cell r="E390">
            <v>11378800</v>
          </cell>
          <cell r="F390">
            <v>-10159360</v>
          </cell>
          <cell r="G390">
            <v>-0.47169116139411926</v>
          </cell>
          <cell r="H390">
            <v>162.5</v>
          </cell>
          <cell r="I390">
            <v>61.053314208984375</v>
          </cell>
          <cell r="J390">
            <v>-101.44668579101563</v>
          </cell>
          <cell r="K390">
            <v>-0.62428730726242065</v>
          </cell>
          <cell r="L390">
            <v>12.341463088989258</v>
          </cell>
          <cell r="M390">
            <v>29.764705657958984</v>
          </cell>
          <cell r="N390">
            <v>17.423242568969727</v>
          </cell>
          <cell r="O390">
            <v>1.4117647409439087</v>
          </cell>
          <cell r="P390">
            <v>0</v>
          </cell>
        </row>
        <row r="391">
          <cell r="A391">
            <v>115221753</v>
          </cell>
          <cell r="B391" t="str">
            <v>Derry Township SD</v>
          </cell>
          <cell r="C391" t="str">
            <v>School District</v>
          </cell>
          <cell r="D391">
            <v>65495624</v>
          </cell>
          <cell r="E391">
            <v>48367720</v>
          </cell>
          <cell r="F391">
            <v>-17127904</v>
          </cell>
          <cell r="G391">
            <v>-0.26151219010353088</v>
          </cell>
          <cell r="H391">
            <v>522.5</v>
          </cell>
          <cell r="I391">
            <v>330.89532470703125</v>
          </cell>
          <cell r="J391">
            <v>-191.60467529296875</v>
          </cell>
          <cell r="K391">
            <v>-0.36670750379562378</v>
          </cell>
          <cell r="L391">
            <v>14.103554725646973</v>
          </cell>
          <cell r="M391">
            <v>22.287097930908203</v>
          </cell>
          <cell r="N391">
            <v>8.1835432052612305</v>
          </cell>
          <cell r="O391">
            <v>0.58024686574935913</v>
          </cell>
        </row>
        <row r="392">
          <cell r="A392">
            <v>115222343</v>
          </cell>
          <cell r="B392" t="str">
            <v>Premier Arts and Science CS</v>
          </cell>
          <cell r="C392" t="str">
            <v>Charter School</v>
          </cell>
          <cell r="D392">
            <v>3237810.5</v>
          </cell>
          <cell r="E392">
            <v>2018419.75</v>
          </cell>
          <cell r="F392">
            <v>-1219390.75</v>
          </cell>
          <cell r="G392">
            <v>-0.3766096830368042</v>
          </cell>
          <cell r="H392">
            <v>39</v>
          </cell>
          <cell r="I392">
            <v>17.857271194458008</v>
          </cell>
          <cell r="J392">
            <v>-21.142728805541992</v>
          </cell>
          <cell r="K392">
            <v>-0.54212123155593872</v>
          </cell>
          <cell r="L392">
            <v>13.171066284179688</v>
          </cell>
          <cell r="M392">
            <v>39.513198852539063</v>
          </cell>
          <cell r="N392">
            <v>26.342132568359375</v>
          </cell>
          <cell r="O392">
            <v>2</v>
          </cell>
          <cell r="P392">
            <v>0</v>
          </cell>
        </row>
        <row r="393">
          <cell r="A393">
            <v>115222504</v>
          </cell>
          <cell r="B393" t="str">
            <v>Halifax Area SD</v>
          </cell>
          <cell r="C393" t="str">
            <v>School District</v>
          </cell>
          <cell r="D393">
            <v>29810168</v>
          </cell>
          <cell r="E393">
            <v>21539978</v>
          </cell>
          <cell r="F393">
            <v>-8270190</v>
          </cell>
          <cell r="G393">
            <v>-0.27742850780487061</v>
          </cell>
          <cell r="H393">
            <v>159</v>
          </cell>
          <cell r="I393">
            <v>72.477325439453125</v>
          </cell>
          <cell r="J393">
            <v>-86.522674560546875</v>
          </cell>
          <cell r="K393">
            <v>-0.54416775703430176</v>
          </cell>
          <cell r="L393">
            <v>12.572349548339844</v>
          </cell>
          <cell r="M393">
            <v>28.736799240112305</v>
          </cell>
          <cell r="N393">
            <v>16.164449691772461</v>
          </cell>
          <cell r="O393">
            <v>1.2857142686843872</v>
          </cell>
        </row>
        <row r="394">
          <cell r="A394">
            <v>115222752</v>
          </cell>
          <cell r="B394" t="str">
            <v>Harrisburg City SD</v>
          </cell>
          <cell r="C394" t="str">
            <v>School District</v>
          </cell>
          <cell r="D394">
            <v>151321184</v>
          </cell>
          <cell r="E394">
            <v>101203376</v>
          </cell>
          <cell r="F394">
            <v>-50117808</v>
          </cell>
          <cell r="G394">
            <v>-0.33120152354240417</v>
          </cell>
          <cell r="H394">
            <v>810</v>
          </cell>
          <cell r="I394">
            <v>385.76617431640625</v>
          </cell>
          <cell r="J394">
            <v>-424.23382568359375</v>
          </cell>
          <cell r="K394">
            <v>-0.52374547719955444</v>
          </cell>
          <cell r="L394">
            <v>17.011219024658203</v>
          </cell>
          <cell r="M394">
            <v>42.345130920410156</v>
          </cell>
          <cell r="N394">
            <v>25.333911895751953</v>
          </cell>
          <cell r="O394">
            <v>1.4892473220825195</v>
          </cell>
        </row>
        <row r="395">
          <cell r="A395">
            <v>115223050</v>
          </cell>
          <cell r="B395" t="str">
            <v>Sylvan Heights Science CS</v>
          </cell>
          <cell r="C395" t="str">
            <v>Charter School</v>
          </cell>
          <cell r="D395">
            <v>2924841</v>
          </cell>
          <cell r="E395">
            <v>2139481</v>
          </cell>
          <cell r="F395">
            <v>-785360</v>
          </cell>
          <cell r="G395">
            <v>-0.26851373910903931</v>
          </cell>
          <cell r="H395">
            <v>30.5</v>
          </cell>
          <cell r="I395">
            <v>18.415008544921875</v>
          </cell>
          <cell r="J395">
            <v>-12.084991455078125</v>
          </cell>
          <cell r="K395">
            <v>-0.39622923731803894</v>
          </cell>
          <cell r="L395">
            <v>14.225866317749023</v>
          </cell>
          <cell r="M395">
            <v>23.70977783203125</v>
          </cell>
          <cell r="N395">
            <v>9.4839115142822266</v>
          </cell>
          <cell r="O395">
            <v>0.66666668653488159</v>
          </cell>
          <cell r="P395">
            <v>0</v>
          </cell>
        </row>
        <row r="396">
          <cell r="A396">
            <v>115224003</v>
          </cell>
          <cell r="B396" t="str">
            <v>Lower Dauphin SD</v>
          </cell>
          <cell r="C396" t="str">
            <v>School District</v>
          </cell>
          <cell r="D396">
            <v>63275192</v>
          </cell>
          <cell r="E396">
            <v>46359768</v>
          </cell>
          <cell r="F396">
            <v>-16915424</v>
          </cell>
          <cell r="G396">
            <v>-0.26733106374740601</v>
          </cell>
          <cell r="H396">
            <v>520</v>
          </cell>
          <cell r="I396">
            <v>316.06240844726563</v>
          </cell>
          <cell r="J396">
            <v>-203.93759155273438</v>
          </cell>
          <cell r="K396">
            <v>-0.3921876847743988</v>
          </cell>
          <cell r="L396">
            <v>14.112882614135742</v>
          </cell>
          <cell r="M396">
            <v>25.018291473388672</v>
          </cell>
          <cell r="N396">
            <v>10.90540885925293</v>
          </cell>
          <cell r="O396">
            <v>0.77272725105285645</v>
          </cell>
        </row>
        <row r="397">
          <cell r="A397">
            <v>115226003</v>
          </cell>
          <cell r="B397" t="str">
            <v>Middletown Area SD</v>
          </cell>
          <cell r="C397" t="str">
            <v>School District</v>
          </cell>
          <cell r="D397">
            <v>50349904</v>
          </cell>
          <cell r="E397">
            <v>36192080</v>
          </cell>
          <cell r="F397">
            <v>-14157824</v>
          </cell>
          <cell r="G397">
            <v>-0.28118869662284851</v>
          </cell>
          <cell r="H397">
            <v>341</v>
          </cell>
          <cell r="I397">
            <v>191.56112670898438</v>
          </cell>
          <cell r="J397">
            <v>-149.43887329101563</v>
          </cell>
          <cell r="K397">
            <v>-0.43823716044425964</v>
          </cell>
          <cell r="L397">
            <v>14.988618850708008</v>
          </cell>
          <cell r="M397">
            <v>28.988977432250977</v>
          </cell>
          <cell r="N397">
            <v>14.000358581542969</v>
          </cell>
          <cell r="O397">
            <v>0.93406593799591064</v>
          </cell>
        </row>
        <row r="398">
          <cell r="A398">
            <v>115226103</v>
          </cell>
          <cell r="B398" t="str">
            <v>Millersburg Area SD</v>
          </cell>
          <cell r="C398" t="str">
            <v>School District</v>
          </cell>
          <cell r="D398">
            <v>23911760</v>
          </cell>
          <cell r="E398">
            <v>18821434</v>
          </cell>
          <cell r="F398">
            <v>-5090326</v>
          </cell>
          <cell r="G398">
            <v>-0.21287959814071655</v>
          </cell>
          <cell r="H398">
            <v>117</v>
          </cell>
          <cell r="I398">
            <v>63.758758544921875</v>
          </cell>
          <cell r="J398">
            <v>-53.241241455078125</v>
          </cell>
          <cell r="K398">
            <v>-0.45505335927009583</v>
          </cell>
          <cell r="L398">
            <v>12.479218482971191</v>
          </cell>
          <cell r="M398">
            <v>23.490293502807617</v>
          </cell>
          <cell r="N398">
            <v>11.011075019836426</v>
          </cell>
          <cell r="O398">
            <v>0.88235294818878174</v>
          </cell>
        </row>
        <row r="399">
          <cell r="A399">
            <v>115227010</v>
          </cell>
          <cell r="B399" t="str">
            <v>Capital Area School for the Arts CS</v>
          </cell>
          <cell r="C399" t="str">
            <v>Charter School</v>
          </cell>
          <cell r="D399">
            <v>2915805</v>
          </cell>
          <cell r="E399">
            <v>1986340</v>
          </cell>
          <cell r="F399">
            <v>-929465</v>
          </cell>
          <cell r="G399">
            <v>-0.31876787543296814</v>
          </cell>
          <cell r="H399">
            <v>21.5</v>
          </cell>
          <cell r="I399">
            <v>10.427609443664551</v>
          </cell>
          <cell r="J399">
            <v>-11.072390556335449</v>
          </cell>
          <cell r="K399">
            <v>-0.51499491930007935</v>
          </cell>
          <cell r="L399">
            <v>14.054357528686523</v>
          </cell>
          <cell r="M399">
            <v>28.108715057373047</v>
          </cell>
          <cell r="N399">
            <v>14.054357528686523</v>
          </cell>
          <cell r="O399">
            <v>1</v>
          </cell>
          <cell r="P399">
            <v>0</v>
          </cell>
        </row>
        <row r="400">
          <cell r="A400">
            <v>115227871</v>
          </cell>
          <cell r="B400" t="str">
            <v>Reach Cyber CS</v>
          </cell>
          <cell r="C400" t="str">
            <v>Charter School</v>
          </cell>
          <cell r="D400">
            <v>55253136</v>
          </cell>
          <cell r="E400">
            <v>33447194</v>
          </cell>
          <cell r="F400">
            <v>-21805942</v>
          </cell>
          <cell r="G400">
            <v>-0.39465528726577759</v>
          </cell>
          <cell r="H400">
            <v>300</v>
          </cell>
          <cell r="I400">
            <v>83.534217834472656</v>
          </cell>
          <cell r="J400">
            <v>-216.46578979492188</v>
          </cell>
          <cell r="K400">
            <v>-0.72155261039733887</v>
          </cell>
          <cell r="L400">
            <v>19.67620849609375</v>
          </cell>
          <cell r="M400">
            <v>72.965934753417969</v>
          </cell>
          <cell r="N400">
            <v>53.289726257324219</v>
          </cell>
          <cell r="O400">
            <v>2.7083330154418945</v>
          </cell>
          <cell r="P400">
            <v>0</v>
          </cell>
        </row>
        <row r="401">
          <cell r="A401">
            <v>115228003</v>
          </cell>
          <cell r="B401" t="str">
            <v>Steelton-Highspire SD</v>
          </cell>
          <cell r="C401" t="str">
            <v>School District</v>
          </cell>
          <cell r="D401">
            <v>24251768</v>
          </cell>
          <cell r="E401">
            <v>18589900</v>
          </cell>
          <cell r="F401">
            <v>-5661868</v>
          </cell>
          <cell r="G401">
            <v>-0.23346206545829773</v>
          </cell>
          <cell r="H401">
            <v>182.5</v>
          </cell>
          <cell r="I401">
            <v>103.87306213378906</v>
          </cell>
          <cell r="J401">
            <v>-78.626937866210938</v>
          </cell>
          <cell r="K401">
            <v>-0.43083253502845764</v>
          </cell>
          <cell r="L401">
            <v>17.684564590454102</v>
          </cell>
          <cell r="M401">
            <v>34.957859039306641</v>
          </cell>
          <cell r="N401">
            <v>17.273294448852539</v>
          </cell>
          <cell r="O401">
            <v>0.97674411535263062</v>
          </cell>
        </row>
        <row r="402">
          <cell r="A402">
            <v>115228303</v>
          </cell>
          <cell r="B402" t="str">
            <v>Susquehanna Township SD</v>
          </cell>
          <cell r="C402" t="str">
            <v>School District</v>
          </cell>
          <cell r="D402">
            <v>84415768</v>
          </cell>
          <cell r="E402">
            <v>71643504</v>
          </cell>
          <cell r="F402">
            <v>-12772264</v>
          </cell>
          <cell r="G402">
            <v>-0.15130187571048737</v>
          </cell>
          <cell r="H402">
            <v>355</v>
          </cell>
          <cell r="I402">
            <v>262.9024658203125</v>
          </cell>
          <cell r="J402">
            <v>-92.0975341796875</v>
          </cell>
          <cell r="K402">
            <v>-0.25942966341972351</v>
          </cell>
          <cell r="L402">
            <v>17.363935470581055</v>
          </cell>
          <cell r="M402">
            <v>23.069229125976563</v>
          </cell>
          <cell r="N402">
            <v>5.7052936553955078</v>
          </cell>
          <cell r="O402">
            <v>0.32857146859169006</v>
          </cell>
        </row>
        <row r="403">
          <cell r="A403">
            <v>115229003</v>
          </cell>
          <cell r="B403" t="str">
            <v>Upper Dauphin Area SD</v>
          </cell>
          <cell r="C403" t="str">
            <v>School District</v>
          </cell>
          <cell r="D403">
            <v>21254202</v>
          </cell>
          <cell r="E403">
            <v>14387086</v>
          </cell>
          <cell r="F403">
            <v>-6867116</v>
          </cell>
          <cell r="G403">
            <v>-0.32309451699256897</v>
          </cell>
          <cell r="H403">
            <v>157</v>
          </cell>
          <cell r="I403">
            <v>85.652366638183594</v>
          </cell>
          <cell r="J403">
            <v>-71.347633361816406</v>
          </cell>
          <cell r="K403">
            <v>-0.45444351434707642</v>
          </cell>
          <cell r="L403">
            <v>13.063454627990723</v>
          </cell>
          <cell r="M403">
            <v>22.540863037109375</v>
          </cell>
          <cell r="N403">
            <v>9.4774084091186523</v>
          </cell>
          <cell r="O403">
            <v>0.72549021244049072</v>
          </cell>
        </row>
        <row r="404">
          <cell r="A404">
            <v>115503004</v>
          </cell>
          <cell r="B404" t="str">
            <v>Greenwood SD</v>
          </cell>
          <cell r="C404" t="str">
            <v>School District</v>
          </cell>
          <cell r="D404">
            <v>14498695</v>
          </cell>
          <cell r="E404">
            <v>9433588</v>
          </cell>
          <cell r="F404">
            <v>-5065107</v>
          </cell>
          <cell r="G404">
            <v>-0.34934917092323303</v>
          </cell>
          <cell r="H404">
            <v>108</v>
          </cell>
          <cell r="I404">
            <v>52.970142364501953</v>
          </cell>
          <cell r="J404">
            <v>-55.029857635498047</v>
          </cell>
          <cell r="K404">
            <v>-0.50953572988510132</v>
          </cell>
          <cell r="L404">
            <v>12.487874984741211</v>
          </cell>
          <cell r="M404">
            <v>24.975749969482422</v>
          </cell>
          <cell r="N404">
            <v>12.487874984741211</v>
          </cell>
          <cell r="O404">
            <v>1</v>
          </cell>
        </row>
        <row r="405">
          <cell r="A405">
            <v>115504003</v>
          </cell>
          <cell r="B405" t="str">
            <v>Newport SD</v>
          </cell>
          <cell r="C405" t="str">
            <v>School District</v>
          </cell>
          <cell r="D405">
            <v>30723680</v>
          </cell>
          <cell r="E405">
            <v>23629920</v>
          </cell>
          <cell r="F405">
            <v>-7093760</v>
          </cell>
          <cell r="G405">
            <v>-0.23088900744915009</v>
          </cell>
          <cell r="H405">
            <v>161</v>
          </cell>
          <cell r="I405">
            <v>83.18402099609375</v>
          </cell>
          <cell r="J405">
            <v>-77.81597900390625</v>
          </cell>
          <cell r="K405">
            <v>-0.48332905769348145</v>
          </cell>
          <cell r="L405">
            <v>13.191097259521484</v>
          </cell>
          <cell r="M405">
            <v>24.037111282348633</v>
          </cell>
          <cell r="N405">
            <v>10.846014022827148</v>
          </cell>
          <cell r="O405">
            <v>0.82222229242324829</v>
          </cell>
        </row>
        <row r="406">
          <cell r="A406">
            <v>115506003</v>
          </cell>
          <cell r="B406" t="str">
            <v>Susquenita SD</v>
          </cell>
          <cell r="C406" t="str">
            <v>School District</v>
          </cell>
          <cell r="D406">
            <v>33271120</v>
          </cell>
          <cell r="E406">
            <v>23886354</v>
          </cell>
          <cell r="F406">
            <v>-9384766</v>
          </cell>
          <cell r="G406">
            <v>-0.28206944465637207</v>
          </cell>
          <cell r="H406">
            <v>262.5</v>
          </cell>
          <cell r="I406">
            <v>147.52389526367188</v>
          </cell>
          <cell r="J406">
            <v>-114.97610473632813</v>
          </cell>
          <cell r="K406">
            <v>-0.43800419569015503</v>
          </cell>
          <cell r="L406">
            <v>13.87830638885498</v>
          </cell>
          <cell r="M406">
            <v>24.375999450683594</v>
          </cell>
          <cell r="N406">
            <v>10.497693061828613</v>
          </cell>
          <cell r="O406">
            <v>0.75641024112701416</v>
          </cell>
        </row>
        <row r="407">
          <cell r="A407">
            <v>115508003</v>
          </cell>
          <cell r="B407" t="str">
            <v>West Perry SD</v>
          </cell>
          <cell r="C407" t="str">
            <v>School District</v>
          </cell>
          <cell r="D407">
            <v>41659196</v>
          </cell>
          <cell r="E407">
            <v>29682982</v>
          </cell>
          <cell r="F407">
            <v>-11976214</v>
          </cell>
          <cell r="G407">
            <v>-0.2874806821346283</v>
          </cell>
          <cell r="H407">
            <v>298.5</v>
          </cell>
          <cell r="I407">
            <v>172.18223571777344</v>
          </cell>
          <cell r="J407">
            <v>-126.31776428222656</v>
          </cell>
          <cell r="K407">
            <v>-0.42317509651184082</v>
          </cell>
          <cell r="L407">
            <v>14.968962669372559</v>
          </cell>
          <cell r="M407">
            <v>25.210884094238281</v>
          </cell>
          <cell r="N407">
            <v>10.241921424865723</v>
          </cell>
          <cell r="O407">
            <v>0.68421047925949097</v>
          </cell>
        </row>
        <row r="408">
          <cell r="A408">
            <v>115674603</v>
          </cell>
          <cell r="B408" t="str">
            <v>Northern York County SD</v>
          </cell>
          <cell r="C408" t="str">
            <v>School District</v>
          </cell>
          <cell r="D408">
            <v>56419584</v>
          </cell>
          <cell r="E408">
            <v>45523176</v>
          </cell>
          <cell r="F408">
            <v>-10896408</v>
          </cell>
          <cell r="G408">
            <v>-0.19313165545463562</v>
          </cell>
          <cell r="H408">
            <v>466.5</v>
          </cell>
          <cell r="I408">
            <v>312.71694946289063</v>
          </cell>
          <cell r="J408">
            <v>-153.78305053710938</v>
          </cell>
          <cell r="K408">
            <v>-0.32965284585952759</v>
          </cell>
          <cell r="L408">
            <v>15.306868553161621</v>
          </cell>
          <cell r="M408">
            <v>23.491790771484375</v>
          </cell>
          <cell r="N408">
            <v>8.1849222183227539</v>
          </cell>
          <cell r="O408">
            <v>0.53472220897674561</v>
          </cell>
        </row>
        <row r="409">
          <cell r="A409">
            <v>116000000</v>
          </cell>
          <cell r="B409" t="str">
            <v>Central Susquehanna IU 16</v>
          </cell>
          <cell r="C409" t="str">
            <v>Intermediate Unit</v>
          </cell>
          <cell r="D409">
            <v>63750288</v>
          </cell>
          <cell r="E409">
            <v>47379720</v>
          </cell>
          <cell r="F409">
            <v>-16370568</v>
          </cell>
          <cell r="G409">
            <v>-0.25679206848144531</v>
          </cell>
          <cell r="H409">
            <v>517</v>
          </cell>
          <cell r="I409">
            <v>347.80984497070313</v>
          </cell>
          <cell r="J409">
            <v>-169.19015502929688</v>
          </cell>
          <cell r="K409">
            <v>-0.32725369930267334</v>
          </cell>
          <cell r="L409">
            <v>4.7340426445007324</v>
          </cell>
          <cell r="M409">
            <v>7.1774191856384277</v>
          </cell>
          <cell r="N409">
            <v>2.4433765411376953</v>
          </cell>
          <cell r="O409">
            <v>0.51612895727157593</v>
          </cell>
          <cell r="P409">
            <v>0</v>
          </cell>
        </row>
        <row r="410">
          <cell r="A410">
            <v>116191004</v>
          </cell>
          <cell r="B410" t="str">
            <v>Benton Area SD</v>
          </cell>
          <cell r="C410" t="str">
            <v>School District</v>
          </cell>
          <cell r="D410">
            <v>22819072</v>
          </cell>
          <cell r="E410">
            <v>17665382</v>
          </cell>
          <cell r="F410">
            <v>-5153690</v>
          </cell>
          <cell r="G410">
            <v>-0.22585012018680573</v>
          </cell>
          <cell r="H410">
            <v>105</v>
          </cell>
          <cell r="I410">
            <v>51.316902160644531</v>
          </cell>
          <cell r="J410">
            <v>-53.683097839355469</v>
          </cell>
          <cell r="K410">
            <v>-0.51126760244369507</v>
          </cell>
          <cell r="L410">
            <v>11.327777862548828</v>
          </cell>
          <cell r="M410">
            <v>22.301563262939453</v>
          </cell>
          <cell r="N410">
            <v>10.973785400390625</v>
          </cell>
          <cell r="O410">
            <v>0.96875005960464478</v>
          </cell>
        </row>
        <row r="411">
          <cell r="A411">
            <v>116191103</v>
          </cell>
          <cell r="B411" t="str">
            <v>Berwick Area SD</v>
          </cell>
          <cell r="C411" t="str">
            <v>School District</v>
          </cell>
          <cell r="D411">
            <v>46385084</v>
          </cell>
          <cell r="E411">
            <v>32961052</v>
          </cell>
          <cell r="F411">
            <v>-13424032</v>
          </cell>
          <cell r="G411">
            <v>-0.28940406441688538</v>
          </cell>
          <cell r="H411">
            <v>392</v>
          </cell>
          <cell r="I411">
            <v>224.24333190917969</v>
          </cell>
          <cell r="J411">
            <v>-167.75666809082031</v>
          </cell>
          <cell r="K411">
            <v>-0.42795068025588989</v>
          </cell>
          <cell r="L411">
            <v>15.750889778137207</v>
          </cell>
          <cell r="M411">
            <v>30.852258682250977</v>
          </cell>
          <cell r="N411">
            <v>15.10136890411377</v>
          </cell>
          <cell r="O411">
            <v>0.95876288414001465</v>
          </cell>
        </row>
        <row r="412">
          <cell r="A412">
            <v>116191203</v>
          </cell>
          <cell r="B412" t="str">
            <v>Bloomsburg Area SD</v>
          </cell>
          <cell r="C412" t="str">
            <v>School District</v>
          </cell>
          <cell r="D412">
            <v>26842520</v>
          </cell>
          <cell r="E412">
            <v>20604988</v>
          </cell>
          <cell r="F412">
            <v>-6237532</v>
          </cell>
          <cell r="G412">
            <v>-0.23237505555152893</v>
          </cell>
          <cell r="H412">
            <v>202.5</v>
          </cell>
          <cell r="I412">
            <v>132.67874145507813</v>
          </cell>
          <cell r="J412">
            <v>-69.821258544921875</v>
          </cell>
          <cell r="K412">
            <v>-0.34479632973670959</v>
          </cell>
          <cell r="L412">
            <v>13.780844688415527</v>
          </cell>
          <cell r="M412">
            <v>20.256179809570313</v>
          </cell>
          <cell r="N412">
            <v>6.4753351211547852</v>
          </cell>
          <cell r="O412">
            <v>0.46987941861152649</v>
          </cell>
        </row>
        <row r="413">
          <cell r="A413">
            <v>116191503</v>
          </cell>
          <cell r="B413" t="str">
            <v>Central Columbia SD</v>
          </cell>
          <cell r="C413" t="str">
            <v>School District</v>
          </cell>
          <cell r="D413">
            <v>49177548</v>
          </cell>
          <cell r="E413">
            <v>41498668</v>
          </cell>
          <cell r="F413">
            <v>-7678880</v>
          </cell>
          <cell r="G413">
            <v>-0.15614604949951172</v>
          </cell>
          <cell r="H413">
            <v>251</v>
          </cell>
          <cell r="I413">
            <v>162.99728393554688</v>
          </cell>
          <cell r="J413">
            <v>-88.002716064453125</v>
          </cell>
          <cell r="K413">
            <v>-0.35060843825340271</v>
          </cell>
          <cell r="L413">
            <v>14.375269889831543</v>
          </cell>
          <cell r="M413">
            <v>23.169553756713867</v>
          </cell>
          <cell r="N413">
            <v>8.7942838668823242</v>
          </cell>
          <cell r="O413">
            <v>0.61176478862762451</v>
          </cell>
        </row>
        <row r="414">
          <cell r="A414">
            <v>116191757</v>
          </cell>
          <cell r="B414" t="str">
            <v>Columbia-Montour AVTS</v>
          </cell>
          <cell r="C414" t="str">
            <v>Vo-Tech</v>
          </cell>
          <cell r="D414">
            <v>9273134</v>
          </cell>
          <cell r="E414">
            <v>6572955</v>
          </cell>
          <cell r="F414">
            <v>-2700179</v>
          </cell>
          <cell r="G414">
            <v>-0.2911829948425293</v>
          </cell>
          <cell r="H414">
            <v>82</v>
          </cell>
          <cell r="I414">
            <v>48.487209320068359</v>
          </cell>
          <cell r="J414">
            <v>-33.512790679931641</v>
          </cell>
          <cell r="K414">
            <v>-0.40869256854057312</v>
          </cell>
          <cell r="L414">
            <v>12.880000114440918</v>
          </cell>
          <cell r="M414">
            <v>23.851852416992188</v>
          </cell>
          <cell r="N414">
            <v>10.97185230255127</v>
          </cell>
          <cell r="O414">
            <v>0.85185188055038452</v>
          </cell>
          <cell r="P414">
            <v>0</v>
          </cell>
        </row>
        <row r="415">
          <cell r="A415">
            <v>116195004</v>
          </cell>
          <cell r="B415" t="str">
            <v>Millville Area SD</v>
          </cell>
          <cell r="C415" t="str">
            <v>School District</v>
          </cell>
          <cell r="D415">
            <v>13353990</v>
          </cell>
          <cell r="E415">
            <v>8990264</v>
          </cell>
          <cell r="F415">
            <v>-4363726</v>
          </cell>
          <cell r="G415">
            <v>-0.32677319645881653</v>
          </cell>
          <cell r="H415">
            <v>120.5</v>
          </cell>
          <cell r="I415">
            <v>64.337684631347656</v>
          </cell>
          <cell r="J415">
            <v>-56.162315368652344</v>
          </cell>
          <cell r="K415">
            <v>-0.4660772979259491</v>
          </cell>
          <cell r="L415">
            <v>10.82589054107666</v>
          </cell>
          <cell r="M415">
            <v>19.246026992797852</v>
          </cell>
          <cell r="N415">
            <v>8.4201364517211914</v>
          </cell>
          <cell r="O415">
            <v>0.77777773141860962</v>
          </cell>
        </row>
        <row r="416">
          <cell r="A416">
            <v>116197503</v>
          </cell>
          <cell r="B416" t="str">
            <v>Southern Columbia Area SD</v>
          </cell>
          <cell r="C416" t="str">
            <v>School District</v>
          </cell>
          <cell r="D416">
            <v>23275756</v>
          </cell>
          <cell r="E416">
            <v>17493082</v>
          </cell>
          <cell r="F416">
            <v>-5782674</v>
          </cell>
          <cell r="G416">
            <v>-0.24844193458557129</v>
          </cell>
          <cell r="H416">
            <v>187.5</v>
          </cell>
          <cell r="I416">
            <v>123.20985412597656</v>
          </cell>
          <cell r="J416">
            <v>-64.290145874023438</v>
          </cell>
          <cell r="K416">
            <v>-0.34288078546524048</v>
          </cell>
          <cell r="L416">
            <v>14.438472747802734</v>
          </cell>
          <cell r="M416">
            <v>21.657709121704102</v>
          </cell>
          <cell r="N416">
            <v>7.2192363739013672</v>
          </cell>
          <cell r="O416">
            <v>0.5</v>
          </cell>
        </row>
        <row r="417">
          <cell r="A417">
            <v>116471803</v>
          </cell>
          <cell r="B417" t="str">
            <v>Danville Area SD</v>
          </cell>
          <cell r="C417" t="str">
            <v>School District</v>
          </cell>
          <cell r="D417">
            <v>41389880</v>
          </cell>
          <cell r="E417">
            <v>34186492</v>
          </cell>
          <cell r="F417">
            <v>-7203388</v>
          </cell>
          <cell r="G417">
            <v>-0.17403742671012878</v>
          </cell>
          <cell r="H417">
            <v>312</v>
          </cell>
          <cell r="I417">
            <v>233.68656921386719</v>
          </cell>
          <cell r="J417">
            <v>-78.313430786132813</v>
          </cell>
          <cell r="K417">
            <v>-0.25100457668304443</v>
          </cell>
          <cell r="L417">
            <v>13.37423038482666</v>
          </cell>
          <cell r="M417">
            <v>17.897867202758789</v>
          </cell>
          <cell r="N417">
            <v>4.5236368179321289</v>
          </cell>
          <cell r="O417">
            <v>0.3382352888584137</v>
          </cell>
        </row>
        <row r="418">
          <cell r="A418">
            <v>116493503</v>
          </cell>
          <cell r="B418" t="str">
            <v>Line Mountain SD</v>
          </cell>
          <cell r="C418" t="str">
            <v>School District</v>
          </cell>
          <cell r="D418">
            <v>29373924</v>
          </cell>
          <cell r="E418">
            <v>22518066</v>
          </cell>
          <cell r="F418">
            <v>-6855858</v>
          </cell>
          <cell r="G418">
            <v>-0.23339946568012238</v>
          </cell>
          <cell r="H418">
            <v>155.5</v>
          </cell>
          <cell r="I418">
            <v>78.976875305175781</v>
          </cell>
          <cell r="J418">
            <v>-76.523124694824219</v>
          </cell>
          <cell r="K418">
            <v>-0.49211013317108154</v>
          </cell>
          <cell r="L418">
            <v>14.731051445007324</v>
          </cell>
          <cell r="M418">
            <v>28.725549697875977</v>
          </cell>
          <cell r="N418">
            <v>13.994498252868652</v>
          </cell>
          <cell r="O418">
            <v>0.94999992847442627</v>
          </cell>
        </row>
        <row r="419">
          <cell r="A419">
            <v>116495003</v>
          </cell>
          <cell r="B419" t="str">
            <v>Milton Area SD</v>
          </cell>
          <cell r="C419" t="str">
            <v>School District</v>
          </cell>
          <cell r="D419">
            <v>34928080</v>
          </cell>
          <cell r="E419">
            <v>25289048</v>
          </cell>
          <cell r="F419">
            <v>-9639032</v>
          </cell>
          <cell r="G419">
            <v>-0.27596798539161682</v>
          </cell>
          <cell r="H419">
            <v>285.5</v>
          </cell>
          <cell r="I419">
            <v>172.11180114746094</v>
          </cell>
          <cell r="J419">
            <v>-113.38819885253906</v>
          </cell>
          <cell r="K419">
            <v>-0.39715656638145447</v>
          </cell>
          <cell r="L419">
            <v>13.775161743164063</v>
          </cell>
          <cell r="M419">
            <v>23.167318344116211</v>
          </cell>
          <cell r="N419">
            <v>9.3921566009521484</v>
          </cell>
          <cell r="O419">
            <v>0.68181824684143066</v>
          </cell>
        </row>
        <row r="420">
          <cell r="A420">
            <v>116495103</v>
          </cell>
          <cell r="B420" t="str">
            <v>Mount Carmel Area SD</v>
          </cell>
          <cell r="C420" t="str">
            <v>School District</v>
          </cell>
          <cell r="D420">
            <v>20645008</v>
          </cell>
          <cell r="E420">
            <v>17449160</v>
          </cell>
          <cell r="F420">
            <v>-3195848</v>
          </cell>
          <cell r="G420">
            <v>-0.15480004251003265</v>
          </cell>
          <cell r="H420">
            <v>193.5</v>
          </cell>
          <cell r="I420">
            <v>147.52755737304688</v>
          </cell>
          <cell r="J420">
            <v>-45.972442626953125</v>
          </cell>
          <cell r="K420">
            <v>-0.23758368194103241</v>
          </cell>
          <cell r="L420">
            <v>14.395527839660645</v>
          </cell>
          <cell r="M420">
            <v>19.932270050048828</v>
          </cell>
          <cell r="N420">
            <v>5.5367422103881836</v>
          </cell>
          <cell r="O420">
            <v>0.38461542129516602</v>
          </cell>
        </row>
        <row r="421">
          <cell r="A421">
            <v>116495207</v>
          </cell>
          <cell r="B421" t="str">
            <v>Northumberland County CTC</v>
          </cell>
          <cell r="C421" t="str">
            <v>Vo-Tech</v>
          </cell>
          <cell r="D421">
            <v>2014195.25</v>
          </cell>
          <cell r="E421">
            <v>2523174.5</v>
          </cell>
          <cell r="F421">
            <v>508979.25</v>
          </cell>
          <cell r="G421">
            <v>0.25269609689712524</v>
          </cell>
          <cell r="H421">
            <v>17</v>
          </cell>
          <cell r="I421">
            <v>17</v>
          </cell>
          <cell r="J421">
            <v>0</v>
          </cell>
          <cell r="K421">
            <v>0</v>
          </cell>
          <cell r="L421">
            <v>29.44444465637207</v>
          </cell>
          <cell r="M421">
            <v>29.44444465637207</v>
          </cell>
          <cell r="N421">
            <v>0</v>
          </cell>
          <cell r="O421">
            <v>0</v>
          </cell>
          <cell r="P421">
            <v>1</v>
          </cell>
        </row>
        <row r="422">
          <cell r="A422">
            <v>116496503</v>
          </cell>
          <cell r="B422" t="str">
            <v>Shamokin Area SD</v>
          </cell>
          <cell r="C422" t="str">
            <v>School District</v>
          </cell>
          <cell r="D422">
            <v>30333236</v>
          </cell>
          <cell r="E422">
            <v>27534782</v>
          </cell>
          <cell r="F422">
            <v>-2798454</v>
          </cell>
          <cell r="G422">
            <v>-9.2257022857666016E-2</v>
          </cell>
          <cell r="H422">
            <v>229.5</v>
          </cell>
          <cell r="I422">
            <v>198.56632995605469</v>
          </cell>
          <cell r="J422">
            <v>-30.933670043945313</v>
          </cell>
          <cell r="K422">
            <v>-0.13478723168373108</v>
          </cell>
          <cell r="L422">
            <v>16.163681030273438</v>
          </cell>
          <cell r="M422">
            <v>18.923334121704102</v>
          </cell>
          <cell r="N422">
            <v>2.7596530914306641</v>
          </cell>
          <cell r="O422">
            <v>0.17073172330856323</v>
          </cell>
        </row>
        <row r="423">
          <cell r="A423">
            <v>116496603</v>
          </cell>
          <cell r="B423" t="str">
            <v>Shikellamy SD</v>
          </cell>
          <cell r="C423" t="str">
            <v>School District</v>
          </cell>
          <cell r="D423">
            <v>58100644</v>
          </cell>
          <cell r="E423">
            <v>46185320</v>
          </cell>
          <cell r="F423">
            <v>-11915324</v>
          </cell>
          <cell r="G423">
            <v>-0.20508076250553131</v>
          </cell>
          <cell r="H423">
            <v>316</v>
          </cell>
          <cell r="I423">
            <v>197.97390747070313</v>
          </cell>
          <cell r="J423">
            <v>-118.02609252929688</v>
          </cell>
          <cell r="K423">
            <v>-0.3735002875328064</v>
          </cell>
          <cell r="L423">
            <v>16.379877090454102</v>
          </cell>
          <cell r="M423">
            <v>26.264284133911133</v>
          </cell>
          <cell r="N423">
            <v>9.8844070434570313</v>
          </cell>
          <cell r="O423">
            <v>0.60344815254211426</v>
          </cell>
        </row>
        <row r="424">
          <cell r="A424">
            <v>116498003</v>
          </cell>
          <cell r="B424" t="str">
            <v>Warrior Run SD</v>
          </cell>
          <cell r="C424" t="str">
            <v>School District</v>
          </cell>
          <cell r="D424">
            <v>35614048</v>
          </cell>
          <cell r="E424">
            <v>29599144</v>
          </cell>
          <cell r="F424">
            <v>-6014904</v>
          </cell>
          <cell r="G424">
            <v>-0.16889132559299469</v>
          </cell>
          <cell r="H424">
            <v>221.5</v>
          </cell>
          <cell r="I424">
            <v>170.2344970703125</v>
          </cell>
          <cell r="J424">
            <v>-51.2655029296875</v>
          </cell>
          <cell r="K424">
            <v>-0.23144696652889252</v>
          </cell>
          <cell r="L424">
            <v>14.14604663848877</v>
          </cell>
          <cell r="M424">
            <v>18.861394882202148</v>
          </cell>
          <cell r="N424">
            <v>4.7153482437133789</v>
          </cell>
          <cell r="O424">
            <v>0.33333328366279602</v>
          </cell>
        </row>
        <row r="425">
          <cell r="A425">
            <v>116555003</v>
          </cell>
          <cell r="B425" t="str">
            <v>Midd-West SD</v>
          </cell>
          <cell r="C425" t="str">
            <v>School District</v>
          </cell>
          <cell r="D425">
            <v>37663148</v>
          </cell>
          <cell r="E425">
            <v>28093988</v>
          </cell>
          <cell r="F425">
            <v>-9569160</v>
          </cell>
          <cell r="G425">
            <v>-0.25407221913337708</v>
          </cell>
          <cell r="H425">
            <v>302</v>
          </cell>
          <cell r="I425">
            <v>186.29867553710938</v>
          </cell>
          <cell r="J425">
            <v>-115.70132446289063</v>
          </cell>
          <cell r="K425">
            <v>-0.3831169605255127</v>
          </cell>
          <cell r="L425">
            <v>14.762283325195313</v>
          </cell>
          <cell r="M425">
            <v>24.548517227172852</v>
          </cell>
          <cell r="N425">
            <v>9.7862339019775391</v>
          </cell>
          <cell r="O425">
            <v>0.66292142868041992</v>
          </cell>
        </row>
        <row r="426">
          <cell r="A426">
            <v>116557103</v>
          </cell>
          <cell r="B426" t="str">
            <v>Selinsgrove Area SD</v>
          </cell>
          <cell r="C426" t="str">
            <v>School District</v>
          </cell>
          <cell r="D426">
            <v>44165592</v>
          </cell>
          <cell r="E426">
            <v>34625760</v>
          </cell>
          <cell r="F426">
            <v>-9539832</v>
          </cell>
          <cell r="G426">
            <v>-0.21600145101547241</v>
          </cell>
          <cell r="H426">
            <v>302</v>
          </cell>
          <cell r="I426">
            <v>210.33172607421875</v>
          </cell>
          <cell r="J426">
            <v>-91.66827392578125</v>
          </cell>
          <cell r="K426">
            <v>-0.30353733897209167</v>
          </cell>
          <cell r="L426">
            <v>16.786962509155273</v>
          </cell>
          <cell r="M426">
            <v>24.869573593139648</v>
          </cell>
          <cell r="N426">
            <v>8.082611083984375</v>
          </cell>
          <cell r="O426">
            <v>0.48148146271705627</v>
          </cell>
        </row>
        <row r="427">
          <cell r="A427">
            <v>116604003</v>
          </cell>
          <cell r="B427" t="str">
            <v>Lewisburg Area SD</v>
          </cell>
          <cell r="C427" t="str">
            <v>School District</v>
          </cell>
          <cell r="D427">
            <v>42880204</v>
          </cell>
          <cell r="E427">
            <v>33698308</v>
          </cell>
          <cell r="F427">
            <v>-9181896</v>
          </cell>
          <cell r="G427">
            <v>-0.2141290158033371</v>
          </cell>
          <cell r="H427">
            <v>249</v>
          </cell>
          <cell r="I427">
            <v>157.611572265625</v>
          </cell>
          <cell r="J427">
            <v>-91.388427734375</v>
          </cell>
          <cell r="K427">
            <v>-0.36702179908752441</v>
          </cell>
          <cell r="L427">
            <v>14.364382743835449</v>
          </cell>
          <cell r="M427">
            <v>23.536819458007813</v>
          </cell>
          <cell r="N427">
            <v>9.1724367141723633</v>
          </cell>
          <cell r="O427">
            <v>0.6385541558265686</v>
          </cell>
        </row>
        <row r="428">
          <cell r="A428">
            <v>116605003</v>
          </cell>
          <cell r="B428" t="str">
            <v>Mifflinburg Area SD</v>
          </cell>
          <cell r="C428" t="str">
            <v>School District</v>
          </cell>
          <cell r="D428">
            <v>55980616</v>
          </cell>
          <cell r="E428">
            <v>48796136</v>
          </cell>
          <cell r="F428">
            <v>-7184480</v>
          </cell>
          <cell r="G428">
            <v>-0.12833870947360992</v>
          </cell>
          <cell r="H428">
            <v>260.5</v>
          </cell>
          <cell r="I428">
            <v>177.34259033203125</v>
          </cell>
          <cell r="J428">
            <v>-83.15740966796875</v>
          </cell>
          <cell r="K428">
            <v>-0.31922230124473572</v>
          </cell>
          <cell r="L428">
            <v>14.958558082580566</v>
          </cell>
          <cell r="M428">
            <v>21.729272842407227</v>
          </cell>
          <cell r="N428">
            <v>6.7707147598266602</v>
          </cell>
          <cell r="O428">
            <v>0.45263150334358215</v>
          </cell>
        </row>
        <row r="429">
          <cell r="A429">
            <v>116606707</v>
          </cell>
          <cell r="B429" t="str">
            <v>SUN Area Technical Institute</v>
          </cell>
          <cell r="C429" t="str">
            <v>Vo-Tech</v>
          </cell>
          <cell r="D429">
            <v>7317191.5</v>
          </cell>
          <cell r="E429">
            <v>3016219.5</v>
          </cell>
          <cell r="F429">
            <v>-4300972</v>
          </cell>
          <cell r="G429">
            <v>-0.58779001235961914</v>
          </cell>
          <cell r="H429">
            <v>47</v>
          </cell>
          <cell r="I429">
            <v>7.0119228363037109</v>
          </cell>
          <cell r="J429">
            <v>-39.988075256347656</v>
          </cell>
          <cell r="K429">
            <v>-0.85081011056900024</v>
          </cell>
          <cell r="L429">
            <v>13.565217018127441</v>
          </cell>
          <cell r="M429">
            <v>78</v>
          </cell>
          <cell r="N429">
            <v>64.434783935546875</v>
          </cell>
          <cell r="O429">
            <v>4.75</v>
          </cell>
          <cell r="P429">
            <v>0</v>
          </cell>
        </row>
        <row r="430">
          <cell r="A430">
            <v>117000000</v>
          </cell>
          <cell r="B430" t="str">
            <v>BLaST IU 17</v>
          </cell>
          <cell r="C430" t="str">
            <v>Intermediate Unit</v>
          </cell>
          <cell r="D430">
            <v>37145236</v>
          </cell>
          <cell r="E430">
            <v>29953426</v>
          </cell>
          <cell r="F430">
            <v>-7191810</v>
          </cell>
          <cell r="G430">
            <v>-0.19361326098442078</v>
          </cell>
          <cell r="H430">
            <v>218</v>
          </cell>
          <cell r="I430">
            <v>155.23529052734375</v>
          </cell>
          <cell r="J430">
            <v>-62.76470947265625</v>
          </cell>
          <cell r="K430">
            <v>-0.28791150450706482</v>
          </cell>
          <cell r="L430">
            <v>3.066037654876709</v>
          </cell>
          <cell r="M430">
            <v>4.2763156890869141</v>
          </cell>
          <cell r="N430">
            <v>1.2102780342102051</v>
          </cell>
          <cell r="O430">
            <v>0.39473685622215271</v>
          </cell>
          <cell r="P430">
            <v>0</v>
          </cell>
        </row>
        <row r="431">
          <cell r="A431">
            <v>117080503</v>
          </cell>
          <cell r="B431" t="str">
            <v>Athens Area SD</v>
          </cell>
          <cell r="C431" t="str">
            <v>School District</v>
          </cell>
          <cell r="D431">
            <v>40228532</v>
          </cell>
          <cell r="E431">
            <v>25730440</v>
          </cell>
          <cell r="F431">
            <v>-14498092</v>
          </cell>
          <cell r="G431">
            <v>-0.36039325594902039</v>
          </cell>
          <cell r="H431">
            <v>264.5</v>
          </cell>
          <cell r="I431">
            <v>133.86752319335938</v>
          </cell>
          <cell r="J431">
            <v>-130.63247680664063</v>
          </cell>
          <cell r="K431">
            <v>-0.49388459324836731</v>
          </cell>
          <cell r="L431">
            <v>15.088385581970215</v>
          </cell>
          <cell r="M431">
            <v>28.545595169067383</v>
          </cell>
          <cell r="N431">
            <v>13.457209587097168</v>
          </cell>
          <cell r="O431">
            <v>0.8918919563293457</v>
          </cell>
        </row>
        <row r="432">
          <cell r="A432">
            <v>117080607</v>
          </cell>
          <cell r="B432" t="str">
            <v>Northern Tier Career Center</v>
          </cell>
          <cell r="C432" t="str">
            <v>Vo-Tech</v>
          </cell>
          <cell r="D432">
            <v>4660327</v>
          </cell>
          <cell r="E432">
            <v>4455479</v>
          </cell>
          <cell r="F432">
            <v>-204848</v>
          </cell>
          <cell r="G432">
            <v>-4.3955713510513306E-2</v>
          </cell>
          <cell r="H432">
            <v>27</v>
          </cell>
          <cell r="I432">
            <v>24.297187805175781</v>
          </cell>
          <cell r="J432">
            <v>-2.7028121948242188</v>
          </cell>
          <cell r="K432">
            <v>-0.10010415315628052</v>
          </cell>
          <cell r="L432">
            <v>33.583332061767578</v>
          </cell>
          <cell r="M432">
            <v>40.299999237060547</v>
          </cell>
          <cell r="N432">
            <v>6.7166671752929688</v>
          </cell>
          <cell r="O432">
            <v>0.20000001788139343</v>
          </cell>
          <cell r="P432">
            <v>0</v>
          </cell>
        </row>
        <row r="433">
          <cell r="A433">
            <v>117081003</v>
          </cell>
          <cell r="B433" t="str">
            <v>Canton Area SD</v>
          </cell>
          <cell r="C433" t="str">
            <v>School District</v>
          </cell>
          <cell r="D433">
            <v>15968238</v>
          </cell>
          <cell r="E433">
            <v>10167938</v>
          </cell>
          <cell r="F433">
            <v>-5800300</v>
          </cell>
          <cell r="G433">
            <v>-0.3632398247718811</v>
          </cell>
          <cell r="H433">
            <v>120.5</v>
          </cell>
          <cell r="I433">
            <v>61.131431579589844</v>
          </cell>
          <cell r="J433">
            <v>-59.368568420410156</v>
          </cell>
          <cell r="K433">
            <v>-0.4926852285861969</v>
          </cell>
          <cell r="L433">
            <v>13.367304801940918</v>
          </cell>
          <cell r="M433">
            <v>25.62066650390625</v>
          </cell>
          <cell r="N433">
            <v>12.253361701965332</v>
          </cell>
          <cell r="O433">
            <v>0.91666656732559204</v>
          </cell>
        </row>
        <row r="434">
          <cell r="A434">
            <v>117083004</v>
          </cell>
          <cell r="B434" t="str">
            <v>Northeast Bradford SD</v>
          </cell>
          <cell r="C434" t="str">
            <v>School District</v>
          </cell>
          <cell r="D434">
            <v>14577167</v>
          </cell>
          <cell r="E434">
            <v>8958306</v>
          </cell>
          <cell r="F434">
            <v>-5618861</v>
          </cell>
          <cell r="G434">
            <v>-0.38545632362365723</v>
          </cell>
          <cell r="H434">
            <v>95</v>
          </cell>
          <cell r="I434">
            <v>45.165328979492188</v>
          </cell>
          <cell r="J434">
            <v>-49.834671020507813</v>
          </cell>
          <cell r="K434">
            <v>-0.52457547187805176</v>
          </cell>
          <cell r="L434">
            <v>14.346697807312012</v>
          </cell>
          <cell r="M434">
            <v>28.162036895751953</v>
          </cell>
          <cell r="N434">
            <v>13.815339088439941</v>
          </cell>
          <cell r="O434">
            <v>0.96296298503875732</v>
          </cell>
        </row>
        <row r="435">
          <cell r="A435">
            <v>117086003</v>
          </cell>
          <cell r="B435" t="str">
            <v>Sayre Area SD</v>
          </cell>
          <cell r="C435" t="str">
            <v>School District</v>
          </cell>
          <cell r="D435">
            <v>20106492</v>
          </cell>
          <cell r="E435">
            <v>12958304</v>
          </cell>
          <cell r="F435">
            <v>-7148188</v>
          </cell>
          <cell r="G435">
            <v>-0.35551640391349792</v>
          </cell>
          <cell r="H435">
            <v>146</v>
          </cell>
          <cell r="I435">
            <v>79.411453247070313</v>
          </cell>
          <cell r="J435">
            <v>-66.588546752929688</v>
          </cell>
          <cell r="K435">
            <v>-0.45608595013618469</v>
          </cell>
          <cell r="L435">
            <v>15.797731399536133</v>
          </cell>
          <cell r="M435">
            <v>27.139692306518555</v>
          </cell>
          <cell r="N435">
            <v>11.341960906982422</v>
          </cell>
          <cell r="O435">
            <v>0.71794873476028442</v>
          </cell>
        </row>
        <row r="436">
          <cell r="A436">
            <v>117086503</v>
          </cell>
          <cell r="B436" t="str">
            <v>Towanda Area SD</v>
          </cell>
          <cell r="C436" t="str">
            <v>School District</v>
          </cell>
          <cell r="D436">
            <v>28251256</v>
          </cell>
          <cell r="E436">
            <v>17947276</v>
          </cell>
          <cell r="F436">
            <v>-10303980</v>
          </cell>
          <cell r="G436">
            <v>-0.36472642421722412</v>
          </cell>
          <cell r="H436">
            <v>189.5</v>
          </cell>
          <cell r="I436">
            <v>88.546600341796875</v>
          </cell>
          <cell r="J436">
            <v>-100.95339965820313</v>
          </cell>
          <cell r="K436">
            <v>-0.53273564577102661</v>
          </cell>
          <cell r="L436">
            <v>16.152326583862305</v>
          </cell>
          <cell r="M436">
            <v>37.426120758056641</v>
          </cell>
          <cell r="N436">
            <v>21.273794174194336</v>
          </cell>
          <cell r="O436">
            <v>1.3170731067657471</v>
          </cell>
        </row>
        <row r="437">
          <cell r="A437">
            <v>117086653</v>
          </cell>
          <cell r="B437" t="str">
            <v>Troy Area SD</v>
          </cell>
          <cell r="C437" t="str">
            <v>School District</v>
          </cell>
          <cell r="D437">
            <v>25122640</v>
          </cell>
          <cell r="E437">
            <v>16149262</v>
          </cell>
          <cell r="F437">
            <v>-8973378</v>
          </cell>
          <cell r="G437">
            <v>-0.35718291997909546</v>
          </cell>
          <cell r="H437">
            <v>186.5</v>
          </cell>
          <cell r="I437">
            <v>90.075363159179688</v>
          </cell>
          <cell r="J437">
            <v>-96.424636840820313</v>
          </cell>
          <cell r="K437">
            <v>-0.51702219247817993</v>
          </cell>
          <cell r="L437">
            <v>15.327357292175293</v>
          </cell>
          <cell r="M437">
            <v>31.293354034423828</v>
          </cell>
          <cell r="N437">
            <v>15.965996742248535</v>
          </cell>
          <cell r="O437">
            <v>1.0416666269302368</v>
          </cell>
        </row>
        <row r="438">
          <cell r="A438">
            <v>117089003</v>
          </cell>
          <cell r="B438" t="str">
            <v>Wyalusing Area SD</v>
          </cell>
          <cell r="C438" t="str">
            <v>School District</v>
          </cell>
          <cell r="D438">
            <v>24634632</v>
          </cell>
          <cell r="E438">
            <v>15625973</v>
          </cell>
          <cell r="F438">
            <v>-9008659</v>
          </cell>
          <cell r="G438">
            <v>-0.36569082736968994</v>
          </cell>
          <cell r="H438">
            <v>148.5</v>
          </cell>
          <cell r="I438">
            <v>67.028953552246094</v>
          </cell>
          <cell r="J438">
            <v>-81.471046447753906</v>
          </cell>
          <cell r="K438">
            <v>-0.5486266016960144</v>
          </cell>
          <cell r="L438">
            <v>17.097354888916016</v>
          </cell>
          <cell r="M438">
            <v>36.505161285400391</v>
          </cell>
          <cell r="N438">
            <v>19.407806396484375</v>
          </cell>
          <cell r="O438">
            <v>1.1351350545883179</v>
          </cell>
        </row>
        <row r="439">
          <cell r="A439">
            <v>117412003</v>
          </cell>
          <cell r="B439" t="str">
            <v>East Lycoming SD</v>
          </cell>
          <cell r="C439" t="str">
            <v>School District</v>
          </cell>
          <cell r="D439">
            <v>26550386</v>
          </cell>
          <cell r="E439">
            <v>19951336</v>
          </cell>
          <cell r="F439">
            <v>-6599050</v>
          </cell>
          <cell r="G439">
            <v>-0.24854817986488342</v>
          </cell>
          <cell r="H439">
            <v>183.5</v>
          </cell>
          <cell r="I439">
            <v>115.06884765625</v>
          </cell>
          <cell r="J439">
            <v>-68.43115234375</v>
          </cell>
          <cell r="K439">
            <v>-0.37292182445526123</v>
          </cell>
          <cell r="L439">
            <v>15.728094100952148</v>
          </cell>
          <cell r="M439">
            <v>25.648891448974609</v>
          </cell>
          <cell r="N439">
            <v>9.9207973480224609</v>
          </cell>
          <cell r="O439">
            <v>0.63076919317245483</v>
          </cell>
        </row>
        <row r="440">
          <cell r="A440">
            <v>117414003</v>
          </cell>
          <cell r="B440" t="str">
            <v>Jersey Shore Area SD</v>
          </cell>
          <cell r="C440" t="str">
            <v>School District</v>
          </cell>
          <cell r="D440">
            <v>42776504</v>
          </cell>
          <cell r="E440">
            <v>28586496</v>
          </cell>
          <cell r="F440">
            <v>-14190008</v>
          </cell>
          <cell r="G440">
            <v>-0.33172434568405151</v>
          </cell>
          <cell r="H440">
            <v>286</v>
          </cell>
          <cell r="I440">
            <v>155.84066772460938</v>
          </cell>
          <cell r="J440">
            <v>-130.15933227539063</v>
          </cell>
          <cell r="K440">
            <v>-0.45510256290435791</v>
          </cell>
          <cell r="L440">
            <v>15.942706108093262</v>
          </cell>
          <cell r="M440">
            <v>29.03849983215332</v>
          </cell>
          <cell r="N440">
            <v>13.095793724060059</v>
          </cell>
          <cell r="O440">
            <v>0.82142853736877441</v>
          </cell>
        </row>
        <row r="441">
          <cell r="A441">
            <v>117414203</v>
          </cell>
          <cell r="B441" t="str">
            <v>Loyalsock Township SD</v>
          </cell>
          <cell r="C441" t="str">
            <v>School District</v>
          </cell>
          <cell r="D441">
            <v>24279562</v>
          </cell>
          <cell r="E441">
            <v>20645148</v>
          </cell>
          <cell r="F441">
            <v>-3634414</v>
          </cell>
          <cell r="G441">
            <v>-0.14969025552272797</v>
          </cell>
          <cell r="H441">
            <v>208.5</v>
          </cell>
          <cell r="I441">
            <v>156.46990966796875</v>
          </cell>
          <cell r="J441">
            <v>-52.03009033203125</v>
          </cell>
          <cell r="K441">
            <v>-0.24954479932785034</v>
          </cell>
          <cell r="L441">
            <v>16.363277435302734</v>
          </cell>
          <cell r="M441">
            <v>22.355464935302734</v>
          </cell>
          <cell r="N441">
            <v>5.9921875</v>
          </cell>
          <cell r="O441">
            <v>0.36619725823402405</v>
          </cell>
        </row>
        <row r="442">
          <cell r="A442">
            <v>117414807</v>
          </cell>
          <cell r="B442" t="str">
            <v>Lycoming CTC</v>
          </cell>
          <cell r="C442" t="str">
            <v>Vo-Tech</v>
          </cell>
          <cell r="D442">
            <v>1963864.75</v>
          </cell>
          <cell r="E442">
            <v>2813379.75</v>
          </cell>
          <cell r="F442">
            <v>849515</v>
          </cell>
          <cell r="G442">
            <v>0.43257308006286621</v>
          </cell>
          <cell r="H442">
            <v>18.5</v>
          </cell>
          <cell r="I442">
            <v>18.5</v>
          </cell>
          <cell r="J442">
            <v>0</v>
          </cell>
          <cell r="K442">
            <v>0</v>
          </cell>
          <cell r="L442">
            <v>29.899999618530273</v>
          </cell>
          <cell r="M442">
            <v>29.899999618530273</v>
          </cell>
          <cell r="N442">
            <v>0</v>
          </cell>
          <cell r="O442">
            <v>0</v>
          </cell>
          <cell r="P442">
            <v>1</v>
          </cell>
        </row>
        <row r="443">
          <cell r="A443">
            <v>117415004</v>
          </cell>
          <cell r="B443" t="str">
            <v>Montgomery Area SD</v>
          </cell>
          <cell r="C443" t="str">
            <v>School District</v>
          </cell>
          <cell r="D443">
            <v>16362772</v>
          </cell>
          <cell r="E443">
            <v>11250347</v>
          </cell>
          <cell r="F443">
            <v>-5112425</v>
          </cell>
          <cell r="G443">
            <v>-0.31244248151779175</v>
          </cell>
          <cell r="H443">
            <v>98</v>
          </cell>
          <cell r="I443">
            <v>52.243595123291016</v>
          </cell>
          <cell r="J443">
            <v>-45.756404876708984</v>
          </cell>
          <cell r="K443">
            <v>-0.46690207719802856</v>
          </cell>
          <cell r="L443">
            <v>12.354777336120605</v>
          </cell>
          <cell r="M443">
            <v>24.041728973388672</v>
          </cell>
          <cell r="N443">
            <v>11.686951637268066</v>
          </cell>
          <cell r="O443">
            <v>0.94594597816467285</v>
          </cell>
        </row>
        <row r="444">
          <cell r="A444">
            <v>117415103</v>
          </cell>
          <cell r="B444" t="str">
            <v>Montoursville Area SD</v>
          </cell>
          <cell r="C444" t="str">
            <v>School District</v>
          </cell>
          <cell r="D444">
            <v>30586274</v>
          </cell>
          <cell r="E444">
            <v>23566320</v>
          </cell>
          <cell r="F444">
            <v>-7019954</v>
          </cell>
          <cell r="G444">
            <v>-0.22951321303844452</v>
          </cell>
          <cell r="H444">
            <v>205</v>
          </cell>
          <cell r="I444">
            <v>136.94798278808594</v>
          </cell>
          <cell r="J444">
            <v>-68.052017211914063</v>
          </cell>
          <cell r="K444">
            <v>-0.33196106553077698</v>
          </cell>
          <cell r="L444">
            <v>16.590353012084961</v>
          </cell>
          <cell r="M444">
            <v>25.976999282836914</v>
          </cell>
          <cell r="N444">
            <v>9.3866462707519531</v>
          </cell>
          <cell r="O444">
            <v>0.56578940153121948</v>
          </cell>
        </row>
        <row r="445">
          <cell r="A445">
            <v>117415303</v>
          </cell>
          <cell r="B445" t="str">
            <v>Muncy SD</v>
          </cell>
          <cell r="C445" t="str">
            <v>School District</v>
          </cell>
          <cell r="D445">
            <v>18742208</v>
          </cell>
          <cell r="E445">
            <v>12488290</v>
          </cell>
          <cell r="F445">
            <v>-6253918</v>
          </cell>
          <cell r="G445">
            <v>-0.33368095755577087</v>
          </cell>
          <cell r="H445">
            <v>138.5</v>
          </cell>
          <cell r="I445">
            <v>72.188224792480469</v>
          </cell>
          <cell r="J445">
            <v>-66.311775207519531</v>
          </cell>
          <cell r="K445">
            <v>-0.47878536581993103</v>
          </cell>
          <cell r="L445">
            <v>14.425027847290039</v>
          </cell>
          <cell r="M445">
            <v>29.262199401855469</v>
          </cell>
          <cell r="N445">
            <v>14.83717155456543</v>
          </cell>
          <cell r="O445">
            <v>1.0285714864730835</v>
          </cell>
        </row>
        <row r="446">
          <cell r="A446">
            <v>117416103</v>
          </cell>
          <cell r="B446" t="str">
            <v>South Williamsport Area SD</v>
          </cell>
          <cell r="C446" t="str">
            <v>School District</v>
          </cell>
          <cell r="D446">
            <v>19591822</v>
          </cell>
          <cell r="E446">
            <v>15153316</v>
          </cell>
          <cell r="F446">
            <v>-4438506</v>
          </cell>
          <cell r="G446">
            <v>-0.22654891014099121</v>
          </cell>
          <cell r="H446">
            <v>144</v>
          </cell>
          <cell r="I446">
            <v>98.711372375488281</v>
          </cell>
          <cell r="J446">
            <v>-45.288627624511719</v>
          </cell>
          <cell r="K446">
            <v>-0.31450435519218445</v>
          </cell>
          <cell r="L446">
            <v>16.141197204589844</v>
          </cell>
          <cell r="M446">
            <v>24.211795806884766</v>
          </cell>
          <cell r="N446">
            <v>8.0705986022949219</v>
          </cell>
          <cell r="O446">
            <v>0.5</v>
          </cell>
        </row>
        <row r="447">
          <cell r="A447">
            <v>117417202</v>
          </cell>
          <cell r="B447" t="str">
            <v>Williamsport Area SD</v>
          </cell>
          <cell r="C447" t="str">
            <v>School District</v>
          </cell>
          <cell r="D447">
            <v>92198608</v>
          </cell>
          <cell r="E447">
            <v>67424280</v>
          </cell>
          <cell r="F447">
            <v>-24774328</v>
          </cell>
          <cell r="G447">
            <v>-0.26870608329772949</v>
          </cell>
          <cell r="H447">
            <v>717</v>
          </cell>
          <cell r="I447">
            <v>441.4300537109375</v>
          </cell>
          <cell r="J447">
            <v>-275.5699462890625</v>
          </cell>
          <cell r="K447">
            <v>-0.38433745503425598</v>
          </cell>
          <cell r="L447">
            <v>14.844674110412598</v>
          </cell>
          <cell r="M447">
            <v>25.184247970581055</v>
          </cell>
          <cell r="N447">
            <v>10.339573860168457</v>
          </cell>
          <cell r="O447">
            <v>0.69651740789413452</v>
          </cell>
        </row>
        <row r="448">
          <cell r="A448">
            <v>117576303</v>
          </cell>
          <cell r="B448" t="str">
            <v>Sullivan County SD</v>
          </cell>
          <cell r="C448" t="str">
            <v>School District</v>
          </cell>
          <cell r="D448">
            <v>15404184</v>
          </cell>
          <cell r="E448">
            <v>7564947.5</v>
          </cell>
          <cell r="F448">
            <v>-7839236.5</v>
          </cell>
          <cell r="G448">
            <v>-0.50890308618545532</v>
          </cell>
          <cell r="H448">
            <v>127</v>
          </cell>
          <cell r="I448">
            <v>43.202903747558594</v>
          </cell>
          <cell r="J448">
            <v>-83.797096252441406</v>
          </cell>
          <cell r="K448">
            <v>-0.65981966257095337</v>
          </cell>
          <cell r="L448">
            <v>12.109094619750977</v>
          </cell>
          <cell r="M448">
            <v>42.785465240478516</v>
          </cell>
          <cell r="N448">
            <v>30.676370620727539</v>
          </cell>
          <cell r="O448">
            <v>2.5333330631256104</v>
          </cell>
        </row>
        <row r="449">
          <cell r="A449">
            <v>117596003</v>
          </cell>
          <cell r="B449" t="str">
            <v>Northern Tioga SD</v>
          </cell>
          <cell r="C449" t="str">
            <v>School District</v>
          </cell>
          <cell r="D449">
            <v>35513084</v>
          </cell>
          <cell r="E449">
            <v>24189758</v>
          </cell>
          <cell r="F449">
            <v>-11323326</v>
          </cell>
          <cell r="G449">
            <v>-0.31884941458702087</v>
          </cell>
          <cell r="H449">
            <v>296.5</v>
          </cell>
          <cell r="I449">
            <v>168.2823486328125</v>
          </cell>
          <cell r="J449">
            <v>-128.2176513671875</v>
          </cell>
          <cell r="K449">
            <v>-0.43243727087974548</v>
          </cell>
          <cell r="L449">
            <v>12.450294494628906</v>
          </cell>
          <cell r="M449">
            <v>23.005977630615234</v>
          </cell>
          <cell r="N449">
            <v>10.555683135986328</v>
          </cell>
          <cell r="O449">
            <v>0.84782600402832031</v>
          </cell>
        </row>
        <row r="450">
          <cell r="A450">
            <v>117597003</v>
          </cell>
          <cell r="B450" t="str">
            <v>Southern Tioga SD</v>
          </cell>
          <cell r="C450" t="str">
            <v>School District</v>
          </cell>
          <cell r="D450">
            <v>33973552</v>
          </cell>
          <cell r="E450">
            <v>23154422</v>
          </cell>
          <cell r="F450">
            <v>-10819130</v>
          </cell>
          <cell r="G450">
            <v>-0.31845742464065552</v>
          </cell>
          <cell r="H450">
            <v>228.5</v>
          </cell>
          <cell r="I450">
            <v>122.31842041015625</v>
          </cell>
          <cell r="J450">
            <v>-106.18157958984375</v>
          </cell>
          <cell r="K450">
            <v>-0.46468961238861084</v>
          </cell>
          <cell r="L450">
            <v>13.878433227539063</v>
          </cell>
          <cell r="M450">
            <v>27.756866455078125</v>
          </cell>
          <cell r="N450">
            <v>13.878433227539063</v>
          </cell>
          <cell r="O450">
            <v>1</v>
          </cell>
        </row>
        <row r="451">
          <cell r="A451">
            <v>117598503</v>
          </cell>
          <cell r="B451" t="str">
            <v>Wellsboro Area SD</v>
          </cell>
          <cell r="C451" t="str">
            <v>School District</v>
          </cell>
          <cell r="D451">
            <v>27007450</v>
          </cell>
          <cell r="E451">
            <v>18575876</v>
          </cell>
          <cell r="F451">
            <v>-8431574</v>
          </cell>
          <cell r="G451">
            <v>-0.31219437718391418</v>
          </cell>
          <cell r="H451">
            <v>195</v>
          </cell>
          <cell r="I451">
            <v>109.60907745361328</v>
          </cell>
          <cell r="J451">
            <v>-85.390922546386719</v>
          </cell>
          <cell r="K451">
            <v>-0.43790215253829956</v>
          </cell>
          <cell r="L451">
            <v>15.33966064453125</v>
          </cell>
          <cell r="M451">
            <v>27.241121292114258</v>
          </cell>
          <cell r="N451">
            <v>11.901460647583008</v>
          </cell>
          <cell r="O451">
            <v>0.77586203813552856</v>
          </cell>
        </row>
        <row r="452">
          <cell r="A452">
            <v>118000000</v>
          </cell>
          <cell r="B452" t="str">
            <v>Luzerne IU 18</v>
          </cell>
          <cell r="C452" t="str">
            <v>Intermediate Unit</v>
          </cell>
          <cell r="D452">
            <v>40587456</v>
          </cell>
          <cell r="E452">
            <v>31454220</v>
          </cell>
          <cell r="F452">
            <v>-9133236</v>
          </cell>
          <cell r="G452">
            <v>-0.22502607107162476</v>
          </cell>
          <cell r="H452">
            <v>250.5</v>
          </cell>
          <cell r="I452">
            <v>157.20565795898438</v>
          </cell>
          <cell r="J452">
            <v>-93.294342041015625</v>
          </cell>
          <cell r="K452">
            <v>-0.37243250012397766</v>
          </cell>
          <cell r="L452">
            <v>6.4499998092651367</v>
          </cell>
          <cell r="M452">
            <v>10.117647171020508</v>
          </cell>
          <cell r="N452">
            <v>3.6676473617553711</v>
          </cell>
          <cell r="O452">
            <v>0.56862753629684448</v>
          </cell>
          <cell r="P452">
            <v>0</v>
          </cell>
        </row>
        <row r="453">
          <cell r="A453">
            <v>118400001</v>
          </cell>
          <cell r="B453" t="str">
            <v>Bear Creek Community CS</v>
          </cell>
          <cell r="C453" t="str">
            <v>Charter School</v>
          </cell>
          <cell r="D453">
            <v>7104162.5</v>
          </cell>
          <cell r="E453">
            <v>4567772.5</v>
          </cell>
          <cell r="F453">
            <v>-2536390</v>
          </cell>
          <cell r="G453">
            <v>-0.35702872276306152</v>
          </cell>
          <cell r="H453">
            <v>65.5</v>
          </cell>
          <cell r="I453">
            <v>30.535861968994141</v>
          </cell>
          <cell r="J453">
            <v>-34.964138031005859</v>
          </cell>
          <cell r="K453">
            <v>-0.53380364179611206</v>
          </cell>
          <cell r="L453">
            <v>15.397199630737305</v>
          </cell>
          <cell r="M453">
            <v>41.992362976074219</v>
          </cell>
          <cell r="N453">
            <v>26.595163345336914</v>
          </cell>
          <cell r="O453">
            <v>1.7272727489471436</v>
          </cell>
          <cell r="P453">
            <v>0</v>
          </cell>
        </row>
        <row r="454">
          <cell r="A454">
            <v>118401403</v>
          </cell>
          <cell r="B454" t="str">
            <v>Crestwood SD</v>
          </cell>
          <cell r="C454" t="str">
            <v>School District</v>
          </cell>
          <cell r="D454">
            <v>40843908</v>
          </cell>
          <cell r="E454">
            <v>32618850</v>
          </cell>
          <cell r="F454">
            <v>-8225058</v>
          </cell>
          <cell r="G454">
            <v>-0.20137783885002136</v>
          </cell>
          <cell r="H454">
            <v>273.5</v>
          </cell>
          <cell r="I454">
            <v>191.38623046875</v>
          </cell>
          <cell r="J454">
            <v>-82.11376953125</v>
          </cell>
          <cell r="K454">
            <v>-0.3002331554889679</v>
          </cell>
          <cell r="L454">
            <v>18.810077667236328</v>
          </cell>
          <cell r="M454">
            <v>26.505109786987305</v>
          </cell>
          <cell r="N454">
            <v>7.6950321197509766</v>
          </cell>
          <cell r="O454">
            <v>0.40909093618392944</v>
          </cell>
        </row>
        <row r="455">
          <cell r="A455">
            <v>118401603</v>
          </cell>
          <cell r="B455" t="str">
            <v>Dallas SD</v>
          </cell>
          <cell r="C455" t="str">
            <v>School District</v>
          </cell>
          <cell r="D455">
            <v>40494656</v>
          </cell>
          <cell r="E455">
            <v>29695422</v>
          </cell>
          <cell r="F455">
            <v>-10799234</v>
          </cell>
          <cell r="G455">
            <v>-0.2666829526424408</v>
          </cell>
          <cell r="H455">
            <v>284.5</v>
          </cell>
          <cell r="I455">
            <v>161.69107055664063</v>
          </cell>
          <cell r="J455">
            <v>-122.80892944335938</v>
          </cell>
          <cell r="K455">
            <v>-0.43166583776473999</v>
          </cell>
          <cell r="L455">
            <v>16.288753509521484</v>
          </cell>
          <cell r="M455">
            <v>29.925848007202148</v>
          </cell>
          <cell r="N455">
            <v>13.637094497680664</v>
          </cell>
          <cell r="O455">
            <v>0.83720922470092773</v>
          </cell>
        </row>
        <row r="456">
          <cell r="A456">
            <v>118402603</v>
          </cell>
          <cell r="B456" t="str">
            <v>Greater Nanticoke Area SD</v>
          </cell>
          <cell r="C456" t="str">
            <v>School District</v>
          </cell>
          <cell r="D456">
            <v>31869422</v>
          </cell>
          <cell r="E456">
            <v>27786240</v>
          </cell>
          <cell r="F456">
            <v>-4083182</v>
          </cell>
          <cell r="G456">
            <v>-0.12812225520610809</v>
          </cell>
          <cell r="H456">
            <v>251.5</v>
          </cell>
          <cell r="I456">
            <v>198.80009460449219</v>
          </cell>
          <cell r="J456">
            <v>-52.699905395507813</v>
          </cell>
          <cell r="K456">
            <v>-0.20954236388206482</v>
          </cell>
          <cell r="L456">
            <v>19.770334243774414</v>
          </cell>
          <cell r="M456">
            <v>24.813785552978516</v>
          </cell>
          <cell r="N456">
            <v>5.0434513092041016</v>
          </cell>
          <cell r="O456">
            <v>0.25510197877883911</v>
          </cell>
        </row>
        <row r="457">
          <cell r="A457">
            <v>118403003</v>
          </cell>
          <cell r="B457" t="str">
            <v>Hanover Area SD</v>
          </cell>
          <cell r="C457" t="str">
            <v>School District</v>
          </cell>
          <cell r="D457">
            <v>32889046</v>
          </cell>
          <cell r="E457">
            <v>23950892</v>
          </cell>
          <cell r="F457">
            <v>-8938154</v>
          </cell>
          <cell r="G457">
            <v>-0.27176690101623535</v>
          </cell>
          <cell r="H457">
            <v>211.5</v>
          </cell>
          <cell r="I457">
            <v>124.69523620605469</v>
          </cell>
          <cell r="J457">
            <v>-86.804763793945313</v>
          </cell>
          <cell r="K457">
            <v>-0.41042441129684448</v>
          </cell>
          <cell r="L457">
            <v>18.040252685546875</v>
          </cell>
          <cell r="M457">
            <v>33.027538299560547</v>
          </cell>
          <cell r="N457">
            <v>14.987285614013672</v>
          </cell>
          <cell r="O457">
            <v>0.83076918125152588</v>
          </cell>
        </row>
        <row r="458">
          <cell r="A458">
            <v>118403302</v>
          </cell>
          <cell r="B458" t="str">
            <v>Hazleton Area SD</v>
          </cell>
          <cell r="C458" t="str">
            <v>School District</v>
          </cell>
          <cell r="D458">
            <v>176823776</v>
          </cell>
          <cell r="E458">
            <v>155827616</v>
          </cell>
          <cell r="F458">
            <v>-20996160</v>
          </cell>
          <cell r="G458">
            <v>-0.11874059587717056</v>
          </cell>
          <cell r="H458">
            <v>1254</v>
          </cell>
          <cell r="I458">
            <v>991.666259765625</v>
          </cell>
          <cell r="J458">
            <v>-262.333740234375</v>
          </cell>
          <cell r="K458">
            <v>-0.20919756591320038</v>
          </cell>
          <cell r="L458">
            <v>16.980367660522461</v>
          </cell>
          <cell r="M458">
            <v>22.705177307128906</v>
          </cell>
          <cell r="N458">
            <v>5.7248096466064453</v>
          </cell>
          <cell r="O458">
            <v>0.33714285492897034</v>
          </cell>
        </row>
        <row r="459">
          <cell r="A459">
            <v>118403903</v>
          </cell>
          <cell r="B459" t="str">
            <v>Lake-Lehman SD</v>
          </cell>
          <cell r="C459" t="str">
            <v>School District</v>
          </cell>
          <cell r="D459">
            <v>31993594</v>
          </cell>
          <cell r="E459">
            <v>20518352</v>
          </cell>
          <cell r="F459">
            <v>-11475242</v>
          </cell>
          <cell r="G459">
            <v>-0.35867312550544739</v>
          </cell>
          <cell r="H459">
            <v>237</v>
          </cell>
          <cell r="I459">
            <v>122.21879577636719</v>
          </cell>
          <cell r="J459">
            <v>-114.78120422363281</v>
          </cell>
          <cell r="K459">
            <v>-0.4843088686466217</v>
          </cell>
          <cell r="L459">
            <v>14.554617881774902</v>
          </cell>
          <cell r="M459">
            <v>28.416158676147461</v>
          </cell>
          <cell r="N459">
            <v>13.861540794372559</v>
          </cell>
          <cell r="O459">
            <v>0.9523809552192688</v>
          </cell>
        </row>
        <row r="460">
          <cell r="A460">
            <v>118406003</v>
          </cell>
          <cell r="B460" t="str">
            <v>Northwest Area SD</v>
          </cell>
          <cell r="C460" t="str">
            <v>School District</v>
          </cell>
          <cell r="D460">
            <v>19642164</v>
          </cell>
          <cell r="E460">
            <v>12361325</v>
          </cell>
          <cell r="F460">
            <v>-7280839</v>
          </cell>
          <cell r="G460">
            <v>-0.37067398428916931</v>
          </cell>
          <cell r="H460">
            <v>131.5</v>
          </cell>
          <cell r="I460">
            <v>54.537319183349609</v>
          </cell>
          <cell r="J460">
            <v>-76.962677001953125</v>
          </cell>
          <cell r="K460">
            <v>-0.58526748418807983</v>
          </cell>
          <cell r="L460">
            <v>14.350091934204102</v>
          </cell>
          <cell r="M460">
            <v>34.081470489501953</v>
          </cell>
          <cell r="N460">
            <v>19.731378555297852</v>
          </cell>
          <cell r="O460">
            <v>1.3750001192092896</v>
          </cell>
        </row>
        <row r="461">
          <cell r="A461">
            <v>118406602</v>
          </cell>
          <cell r="B461" t="str">
            <v>Pittston Area SD</v>
          </cell>
          <cell r="C461" t="str">
            <v>School District</v>
          </cell>
          <cell r="D461">
            <v>53254460</v>
          </cell>
          <cell r="E461">
            <v>38492392</v>
          </cell>
          <cell r="F461">
            <v>-14762068</v>
          </cell>
          <cell r="G461">
            <v>-0.27719873189926147</v>
          </cell>
          <cell r="H461">
            <v>339</v>
          </cell>
          <cell r="I461">
            <v>196.8597412109375</v>
          </cell>
          <cell r="J461">
            <v>-142.1402587890625</v>
          </cell>
          <cell r="K461">
            <v>-0.41929280757904053</v>
          </cell>
          <cell r="L461">
            <v>18.680788040161133</v>
          </cell>
          <cell r="M461">
            <v>34.472793579101563</v>
          </cell>
          <cell r="N461">
            <v>15.79200553894043</v>
          </cell>
          <cell r="O461">
            <v>0.84536075592041016</v>
          </cell>
        </row>
        <row r="462">
          <cell r="A462">
            <v>118408607</v>
          </cell>
          <cell r="B462" t="str">
            <v>Wilkes-Barre Area CTC</v>
          </cell>
          <cell r="C462" t="str">
            <v>Vo-Tech</v>
          </cell>
          <cell r="D462">
            <v>10537696</v>
          </cell>
          <cell r="E462">
            <v>8474675</v>
          </cell>
          <cell r="F462">
            <v>-2063021</v>
          </cell>
          <cell r="G462">
            <v>-0.1957753449678421</v>
          </cell>
          <cell r="H462">
            <v>85</v>
          </cell>
          <cell r="I462">
            <v>61.700576782226563</v>
          </cell>
          <cell r="J462">
            <v>-23.299423217773438</v>
          </cell>
          <cell r="K462">
            <v>-0.27411085367202759</v>
          </cell>
          <cell r="L462">
            <v>23.513513565063477</v>
          </cell>
          <cell r="M462">
            <v>33.461540222167969</v>
          </cell>
          <cell r="N462">
            <v>9.9480266571044922</v>
          </cell>
          <cell r="O462">
            <v>0.42307698726654053</v>
          </cell>
          <cell r="P462">
            <v>0</v>
          </cell>
        </row>
        <row r="463">
          <cell r="A463">
            <v>118408707</v>
          </cell>
          <cell r="B463" t="str">
            <v>West Side CTC</v>
          </cell>
          <cell r="C463" t="str">
            <v>Vo-Tech</v>
          </cell>
          <cell r="D463">
            <v>6969204.5</v>
          </cell>
          <cell r="E463">
            <v>5485426</v>
          </cell>
          <cell r="F463">
            <v>-1483778.5</v>
          </cell>
          <cell r="G463">
            <v>-0.21290500462055206</v>
          </cell>
          <cell r="H463">
            <v>55</v>
          </cell>
          <cell r="I463">
            <v>37.130523681640625</v>
          </cell>
          <cell r="J463">
            <v>-17.869476318359375</v>
          </cell>
          <cell r="K463">
            <v>-0.3248995840549469</v>
          </cell>
          <cell r="L463">
            <v>19.896551132202148</v>
          </cell>
          <cell r="M463">
            <v>30.36842155456543</v>
          </cell>
          <cell r="N463">
            <v>10.471870422363281</v>
          </cell>
          <cell r="O463">
            <v>0.52631586790084839</v>
          </cell>
          <cell r="P463">
            <v>0</v>
          </cell>
        </row>
        <row r="464">
          <cell r="A464">
            <v>118408852</v>
          </cell>
          <cell r="B464" t="str">
            <v>Wilkes-Barre Area SD</v>
          </cell>
          <cell r="C464" t="str">
            <v>School District</v>
          </cell>
          <cell r="D464">
            <v>125343736</v>
          </cell>
          <cell r="E464">
            <v>92439776</v>
          </cell>
          <cell r="F464">
            <v>-32903960</v>
          </cell>
          <cell r="G464">
            <v>-0.2625097930431366</v>
          </cell>
          <cell r="H464">
            <v>780</v>
          </cell>
          <cell r="I464">
            <v>501.61224365234375</v>
          </cell>
          <cell r="J464">
            <v>-278.38775634765625</v>
          </cell>
          <cell r="K464">
            <v>-0.35690736770629883</v>
          </cell>
          <cell r="L464">
            <v>17.710224151611328</v>
          </cell>
          <cell r="M464">
            <v>28.161134719848633</v>
          </cell>
          <cell r="N464">
            <v>10.450910568237305</v>
          </cell>
          <cell r="O464">
            <v>0.59010607004165649</v>
          </cell>
        </row>
        <row r="465">
          <cell r="A465">
            <v>118409203</v>
          </cell>
          <cell r="B465" t="str">
            <v>Wyoming Area SD</v>
          </cell>
          <cell r="C465" t="str">
            <v>School District</v>
          </cell>
          <cell r="D465">
            <v>36594484</v>
          </cell>
          <cell r="E465">
            <v>25415032</v>
          </cell>
          <cell r="F465">
            <v>-11179452</v>
          </cell>
          <cell r="G465">
            <v>-0.30549556016921997</v>
          </cell>
          <cell r="H465">
            <v>284</v>
          </cell>
          <cell r="I465">
            <v>158.36233520507813</v>
          </cell>
          <cell r="J465">
            <v>-125.63766479492188</v>
          </cell>
          <cell r="K465">
            <v>-0.44238615036010742</v>
          </cell>
          <cell r="L465">
            <v>15.840000152587891</v>
          </cell>
          <cell r="M465">
            <v>28.633846282958984</v>
          </cell>
          <cell r="N465">
            <v>12.793846130371094</v>
          </cell>
          <cell r="O465">
            <v>0.80769228935241699</v>
          </cell>
        </row>
        <row r="466">
          <cell r="A466">
            <v>118409302</v>
          </cell>
          <cell r="B466" t="str">
            <v>Wyoming Valley West SD</v>
          </cell>
          <cell r="C466" t="str">
            <v>School District</v>
          </cell>
          <cell r="D466">
            <v>78664672</v>
          </cell>
          <cell r="E466">
            <v>59786200</v>
          </cell>
          <cell r="F466">
            <v>-18878472</v>
          </cell>
          <cell r="G466">
            <v>-0.23998665809631348</v>
          </cell>
          <cell r="H466">
            <v>549.5</v>
          </cell>
          <cell r="I466">
            <v>352.91497802734375</v>
          </cell>
          <cell r="J466">
            <v>-196.58502197265625</v>
          </cell>
          <cell r="K466">
            <v>-0.35775253176689148</v>
          </cell>
          <cell r="L466">
            <v>16.205295562744141</v>
          </cell>
          <cell r="M466">
            <v>25.880100250244141</v>
          </cell>
          <cell r="N466">
            <v>9.6748046875</v>
          </cell>
          <cell r="O466">
            <v>0.59701502323150635</v>
          </cell>
        </row>
        <row r="467">
          <cell r="A467">
            <v>118667503</v>
          </cell>
          <cell r="B467" t="str">
            <v>Tunkhannock Area SD</v>
          </cell>
          <cell r="C467" t="str">
            <v>School District</v>
          </cell>
          <cell r="D467">
            <v>48660120</v>
          </cell>
          <cell r="E467">
            <v>26441144</v>
          </cell>
          <cell r="F467">
            <v>-22218976</v>
          </cell>
          <cell r="G467">
            <v>-0.45661571621894836</v>
          </cell>
          <cell r="H467">
            <v>317</v>
          </cell>
          <cell r="I467">
            <v>119.58135986328125</v>
          </cell>
          <cell r="J467">
            <v>-197.41864013671875</v>
          </cell>
          <cell r="K467">
            <v>-0.6227717399597168</v>
          </cell>
          <cell r="L467">
            <v>13.396123886108398</v>
          </cell>
          <cell r="M467">
            <v>35.374141693115234</v>
          </cell>
          <cell r="N467">
            <v>21.978017807006836</v>
          </cell>
          <cell r="O467">
            <v>1.6406251192092896</v>
          </cell>
        </row>
        <row r="468">
          <cell r="A468">
            <v>119000000</v>
          </cell>
          <cell r="B468" t="str">
            <v>Northeastern Educational IU 19</v>
          </cell>
          <cell r="C468" t="str">
            <v>Intermediate Unit</v>
          </cell>
          <cell r="D468">
            <v>33017260</v>
          </cell>
          <cell r="E468">
            <v>20951968</v>
          </cell>
          <cell r="F468">
            <v>-12065292</v>
          </cell>
          <cell r="G468">
            <v>-0.3654237687587738</v>
          </cell>
          <cell r="H468">
            <v>195</v>
          </cell>
          <cell r="I468">
            <v>100.66879272460938</v>
          </cell>
          <cell r="J468">
            <v>-94.331207275390625</v>
          </cell>
          <cell r="K468">
            <v>-0.48374977707862854</v>
          </cell>
          <cell r="L468">
            <v>2.029411792755127</v>
          </cell>
          <cell r="M468">
            <v>3.942857027053833</v>
          </cell>
          <cell r="N468">
            <v>1.9134452342987061</v>
          </cell>
          <cell r="O468">
            <v>0.94285708665847778</v>
          </cell>
          <cell r="P468">
            <v>0</v>
          </cell>
        </row>
        <row r="469">
          <cell r="A469">
            <v>119350001</v>
          </cell>
          <cell r="B469" t="str">
            <v>Fell CS</v>
          </cell>
          <cell r="C469" t="str">
            <v>Charter School</v>
          </cell>
          <cell r="D469">
            <v>2188995</v>
          </cell>
          <cell r="E469">
            <v>1489440</v>
          </cell>
          <cell r="F469">
            <v>-699555</v>
          </cell>
          <cell r="G469">
            <v>-0.31957817077636719</v>
          </cell>
          <cell r="H469">
            <v>22</v>
          </cell>
          <cell r="I469">
            <v>9.6837997436523438</v>
          </cell>
          <cell r="J469">
            <v>-12.316200256347656</v>
          </cell>
          <cell r="K469">
            <v>-0.55982726812362671</v>
          </cell>
          <cell r="L469">
            <v>10.475714683532715</v>
          </cell>
          <cell r="M469">
            <v>36.665000915527344</v>
          </cell>
          <cell r="N469">
            <v>26.189285278320313</v>
          </cell>
          <cell r="O469">
            <v>2.5</v>
          </cell>
          <cell r="P469">
            <v>0</v>
          </cell>
        </row>
        <row r="470">
          <cell r="A470">
            <v>119350303</v>
          </cell>
          <cell r="B470" t="str">
            <v>Abington Heights SD</v>
          </cell>
          <cell r="C470" t="str">
            <v>School District</v>
          </cell>
          <cell r="D470">
            <v>49214828</v>
          </cell>
          <cell r="E470">
            <v>39161532</v>
          </cell>
          <cell r="F470">
            <v>-10053296</v>
          </cell>
          <cell r="G470">
            <v>-0.20427371561527252</v>
          </cell>
          <cell r="H470">
            <v>380.5</v>
          </cell>
          <cell r="I470">
            <v>271.8118896484375</v>
          </cell>
          <cell r="J470">
            <v>-108.6881103515625</v>
          </cell>
          <cell r="K470">
            <v>-0.28564548492431641</v>
          </cell>
          <cell r="L470">
            <v>16.171249389648438</v>
          </cell>
          <cell r="M470">
            <v>22.107532501220703</v>
          </cell>
          <cell r="N470">
            <v>5.9362831115722656</v>
          </cell>
          <cell r="O470">
            <v>0.36708870530128479</v>
          </cell>
        </row>
        <row r="471">
          <cell r="A471">
            <v>119351303</v>
          </cell>
          <cell r="B471" t="str">
            <v>Carbondale Area SD</v>
          </cell>
          <cell r="C471" t="str">
            <v>School District</v>
          </cell>
          <cell r="D471">
            <v>30282670</v>
          </cell>
          <cell r="E471">
            <v>23634456</v>
          </cell>
          <cell r="F471">
            <v>-6648214</v>
          </cell>
          <cell r="G471">
            <v>-0.21953856945037842</v>
          </cell>
          <cell r="H471">
            <v>174</v>
          </cell>
          <cell r="I471">
            <v>120.42148590087891</v>
          </cell>
          <cell r="J471">
            <v>-53.578514099121094</v>
          </cell>
          <cell r="K471">
            <v>-0.30792248249053955</v>
          </cell>
          <cell r="L471">
            <v>18.118345260620117</v>
          </cell>
          <cell r="M471">
            <v>25.88334846496582</v>
          </cell>
          <cell r="N471">
            <v>7.7650032043457031</v>
          </cell>
          <cell r="O471">
            <v>0.42857131361961365</v>
          </cell>
        </row>
        <row r="472">
          <cell r="A472">
            <v>119352203</v>
          </cell>
          <cell r="B472" t="str">
            <v>Dunmore SD</v>
          </cell>
          <cell r="C472" t="str">
            <v>School District</v>
          </cell>
          <cell r="D472">
            <v>22949480</v>
          </cell>
          <cell r="E472">
            <v>17990372</v>
          </cell>
          <cell r="F472">
            <v>-4959108</v>
          </cell>
          <cell r="G472">
            <v>-0.21608802676200867</v>
          </cell>
          <cell r="H472">
            <v>149</v>
          </cell>
          <cell r="I472">
            <v>96.495155334472656</v>
          </cell>
          <cell r="J472">
            <v>-52.504844665527344</v>
          </cell>
          <cell r="K472">
            <v>-0.35238149762153625</v>
          </cell>
          <cell r="L472">
            <v>14.715143203735352</v>
          </cell>
          <cell r="M472">
            <v>24.142030715942383</v>
          </cell>
          <cell r="N472">
            <v>9.4268875122070313</v>
          </cell>
          <cell r="O472">
            <v>0.64062494039535522</v>
          </cell>
        </row>
        <row r="473">
          <cell r="A473">
            <v>119354207</v>
          </cell>
          <cell r="B473" t="str">
            <v>CTC of Lackawanna County</v>
          </cell>
          <cell r="C473" t="str">
            <v>Vo-Tech</v>
          </cell>
          <cell r="D473">
            <v>7786372</v>
          </cell>
          <cell r="E473">
            <v>8063165</v>
          </cell>
          <cell r="F473">
            <v>276793</v>
          </cell>
          <cell r="G473">
            <v>3.5548392683267593E-2</v>
          </cell>
          <cell r="H473">
            <v>65</v>
          </cell>
          <cell r="I473">
            <v>65</v>
          </cell>
          <cell r="J473">
            <v>0</v>
          </cell>
          <cell r="K473">
            <v>0</v>
          </cell>
          <cell r="L473">
            <v>27.923076629638672</v>
          </cell>
          <cell r="M473">
            <v>27.923076629638672</v>
          </cell>
          <cell r="N473">
            <v>0</v>
          </cell>
          <cell r="O473">
            <v>0</v>
          </cell>
          <cell r="P473">
            <v>1</v>
          </cell>
        </row>
        <row r="474">
          <cell r="A474">
            <v>119354603</v>
          </cell>
          <cell r="B474" t="str">
            <v>Lakeland SD</v>
          </cell>
          <cell r="C474" t="str">
            <v>School District</v>
          </cell>
          <cell r="D474">
            <v>24047576</v>
          </cell>
          <cell r="E474">
            <v>17262140</v>
          </cell>
          <cell r="F474">
            <v>-6785436</v>
          </cell>
          <cell r="G474">
            <v>-0.28216713666915894</v>
          </cell>
          <cell r="H474">
            <v>155</v>
          </cell>
          <cell r="I474">
            <v>91.622474670410156</v>
          </cell>
          <cell r="J474">
            <v>-63.377525329589844</v>
          </cell>
          <cell r="K474">
            <v>-0.40888726711273193</v>
          </cell>
          <cell r="L474">
            <v>15.278727531433105</v>
          </cell>
          <cell r="M474">
            <v>25.637186050415039</v>
          </cell>
          <cell r="N474">
            <v>10.358458518981934</v>
          </cell>
          <cell r="O474">
            <v>0.67796605825424194</v>
          </cell>
        </row>
        <row r="475">
          <cell r="A475">
            <v>119355028</v>
          </cell>
          <cell r="B475" t="str">
            <v>Howard Gardner Multiple Intelligence CS</v>
          </cell>
          <cell r="C475" t="str">
            <v>Charter School</v>
          </cell>
          <cell r="D475">
            <v>3841864.25</v>
          </cell>
          <cell r="E475">
            <v>2340150.25</v>
          </cell>
          <cell r="F475">
            <v>-1501714</v>
          </cell>
          <cell r="G475">
            <v>-0.39088159799575806</v>
          </cell>
          <cell r="H475">
            <v>48</v>
          </cell>
          <cell r="I475">
            <v>20.308158874511719</v>
          </cell>
          <cell r="J475">
            <v>-27.691841125488281</v>
          </cell>
          <cell r="K475">
            <v>-0.57691335678100586</v>
          </cell>
          <cell r="L475">
            <v>9.1073598861694336</v>
          </cell>
          <cell r="M475">
            <v>22.768400192260742</v>
          </cell>
          <cell r="N475">
            <v>13.661040306091309</v>
          </cell>
          <cell r="O475">
            <v>1.5</v>
          </cell>
          <cell r="P475">
            <v>0</v>
          </cell>
        </row>
        <row r="476">
          <cell r="A476">
            <v>119355503</v>
          </cell>
          <cell r="B476" t="str">
            <v>Mid Valley SD</v>
          </cell>
          <cell r="C476" t="str">
            <v>School District</v>
          </cell>
          <cell r="D476">
            <v>29534468</v>
          </cell>
          <cell r="E476">
            <v>22511884</v>
          </cell>
          <cell r="F476">
            <v>-7022584</v>
          </cell>
          <cell r="G476">
            <v>-0.23777587711811066</v>
          </cell>
          <cell r="H476">
            <v>200</v>
          </cell>
          <cell r="I476">
            <v>130.03553771972656</v>
          </cell>
          <cell r="J476">
            <v>-69.964462280273438</v>
          </cell>
          <cell r="K476">
            <v>-0.34982231259346008</v>
          </cell>
          <cell r="L476">
            <v>16.284294128417969</v>
          </cell>
          <cell r="M476">
            <v>26.545629501342773</v>
          </cell>
          <cell r="N476">
            <v>10.261335372924805</v>
          </cell>
          <cell r="O476">
            <v>0.63013696670532227</v>
          </cell>
        </row>
        <row r="477">
          <cell r="A477">
            <v>119356503</v>
          </cell>
          <cell r="B477" t="str">
            <v>North Pocono SD</v>
          </cell>
          <cell r="C477" t="str">
            <v>School District</v>
          </cell>
          <cell r="D477">
            <v>55902956</v>
          </cell>
          <cell r="E477">
            <v>34162908</v>
          </cell>
          <cell r="F477">
            <v>-21740048</v>
          </cell>
          <cell r="G477">
            <v>-0.38888907432556152</v>
          </cell>
          <cell r="H477">
            <v>376.5</v>
          </cell>
          <cell r="I477">
            <v>162.52276611328125</v>
          </cell>
          <cell r="J477">
            <v>-213.97723388671875</v>
          </cell>
          <cell r="K477">
            <v>-0.56833261251449585</v>
          </cell>
          <cell r="L477">
            <v>14.889141082763672</v>
          </cell>
          <cell r="M477">
            <v>35.083610534667969</v>
          </cell>
          <cell r="N477">
            <v>20.194469451904297</v>
          </cell>
          <cell r="O477">
            <v>1.3563219308853149</v>
          </cell>
        </row>
        <row r="478">
          <cell r="A478">
            <v>119356603</v>
          </cell>
          <cell r="B478" t="str">
            <v>Old Forge SD</v>
          </cell>
          <cell r="C478" t="str">
            <v>School District</v>
          </cell>
          <cell r="D478">
            <v>13941531</v>
          </cell>
          <cell r="E478">
            <v>11210842</v>
          </cell>
          <cell r="F478">
            <v>-2730689</v>
          </cell>
          <cell r="G478">
            <v>-0.19586722552776337</v>
          </cell>
          <cell r="H478">
            <v>118</v>
          </cell>
          <cell r="I478">
            <v>85.246986389160156</v>
          </cell>
          <cell r="J478">
            <v>-32.753013610839844</v>
          </cell>
          <cell r="K478">
            <v>-0.27756792306900024</v>
          </cell>
          <cell r="L478">
            <v>14.259521484375</v>
          </cell>
          <cell r="M478">
            <v>18.56428337097168</v>
          </cell>
          <cell r="N478">
            <v>4.3047618865966797</v>
          </cell>
          <cell r="O478">
            <v>0.30188682675361633</v>
          </cell>
        </row>
        <row r="479">
          <cell r="A479">
            <v>119357003</v>
          </cell>
          <cell r="B479" t="str">
            <v>Riverside SD</v>
          </cell>
          <cell r="C479" t="str">
            <v>School District</v>
          </cell>
          <cell r="D479">
            <v>27124388</v>
          </cell>
          <cell r="E479">
            <v>17540872</v>
          </cell>
          <cell r="F479">
            <v>-9583516</v>
          </cell>
          <cell r="G479">
            <v>-0.35331732034683228</v>
          </cell>
          <cell r="H479">
            <v>190.5</v>
          </cell>
          <cell r="I479">
            <v>89.315940856933594</v>
          </cell>
          <cell r="J479">
            <v>-101.18405914306641</v>
          </cell>
          <cell r="K479">
            <v>-0.53114992380142212</v>
          </cell>
          <cell r="L479">
            <v>14.470302581787109</v>
          </cell>
          <cell r="M479">
            <v>30.926725387573242</v>
          </cell>
          <cell r="N479">
            <v>16.456422805786133</v>
          </cell>
          <cell r="O479">
            <v>1.1372549533843994</v>
          </cell>
        </row>
        <row r="480">
          <cell r="A480">
            <v>119357402</v>
          </cell>
          <cell r="B480" t="str">
            <v>Scranton SD</v>
          </cell>
          <cell r="C480" t="str">
            <v>School District</v>
          </cell>
          <cell r="D480">
            <v>168472816</v>
          </cell>
          <cell r="E480">
            <v>130825552</v>
          </cell>
          <cell r="F480">
            <v>-37647264</v>
          </cell>
          <cell r="G480">
            <v>-0.22346195578575134</v>
          </cell>
          <cell r="H480">
            <v>1055</v>
          </cell>
          <cell r="I480">
            <v>688.94427490234375</v>
          </cell>
          <cell r="J480">
            <v>-366.05572509765625</v>
          </cell>
          <cell r="K480">
            <v>-0.34697225689888</v>
          </cell>
          <cell r="L480">
            <v>15.222515106201172</v>
          </cell>
          <cell r="M480">
            <v>24.34149169921875</v>
          </cell>
          <cell r="N480">
            <v>9.1189765930175781</v>
          </cell>
          <cell r="O480">
            <v>0.59904533624649048</v>
          </cell>
        </row>
        <row r="481">
          <cell r="A481">
            <v>119358403</v>
          </cell>
          <cell r="B481" t="str">
            <v>Valley View SD</v>
          </cell>
          <cell r="C481" t="str">
            <v>School District</v>
          </cell>
          <cell r="D481">
            <v>37954968</v>
          </cell>
          <cell r="E481">
            <v>30208264</v>
          </cell>
          <cell r="F481">
            <v>-7746704</v>
          </cell>
          <cell r="G481">
            <v>-0.20410250127315521</v>
          </cell>
          <cell r="H481">
            <v>260.5</v>
          </cell>
          <cell r="I481">
            <v>183.30471801757813</v>
          </cell>
          <cell r="J481">
            <v>-77.195281982421875</v>
          </cell>
          <cell r="K481">
            <v>-0.29633504152297974</v>
          </cell>
          <cell r="L481">
            <v>14.302258491516113</v>
          </cell>
          <cell r="M481">
            <v>20.398303985595703</v>
          </cell>
          <cell r="N481">
            <v>6.0960454940795898</v>
          </cell>
          <cell r="O481">
            <v>0.4262295663356781</v>
          </cell>
        </row>
        <row r="482">
          <cell r="A482">
            <v>119581003</v>
          </cell>
          <cell r="B482" t="str">
            <v>Blue Ridge SD</v>
          </cell>
          <cell r="C482" t="str">
            <v>School District</v>
          </cell>
          <cell r="D482">
            <v>18691352</v>
          </cell>
          <cell r="E482">
            <v>10756822</v>
          </cell>
          <cell r="F482">
            <v>-7934530</v>
          </cell>
          <cell r="G482">
            <v>-0.42450273036956787</v>
          </cell>
          <cell r="H482">
            <v>156</v>
          </cell>
          <cell r="I482">
            <v>69.851051330566406</v>
          </cell>
          <cell r="J482">
            <v>-86.148948669433594</v>
          </cell>
          <cell r="K482">
            <v>-0.55223685503005981</v>
          </cell>
          <cell r="L482">
            <v>12.982666969299316</v>
          </cell>
          <cell r="M482">
            <v>29.783763885498047</v>
          </cell>
          <cell r="N482">
            <v>16.801097869873047</v>
          </cell>
          <cell r="O482">
            <v>1.2941175699234009</v>
          </cell>
        </row>
        <row r="483">
          <cell r="A483">
            <v>119582503</v>
          </cell>
          <cell r="B483" t="str">
            <v>Elk Lake SD</v>
          </cell>
          <cell r="C483" t="str">
            <v>School District</v>
          </cell>
          <cell r="D483">
            <v>21187174</v>
          </cell>
          <cell r="E483">
            <v>13285821</v>
          </cell>
          <cell r="F483">
            <v>-7901353</v>
          </cell>
          <cell r="G483">
            <v>-0.37293094396591187</v>
          </cell>
          <cell r="H483">
            <v>154</v>
          </cell>
          <cell r="I483">
            <v>75.945220947265625</v>
          </cell>
          <cell r="J483">
            <v>-78.054779052734375</v>
          </cell>
          <cell r="K483">
            <v>-0.50684922933578491</v>
          </cell>
          <cell r="L483">
            <v>13.736749649047852</v>
          </cell>
          <cell r="M483">
            <v>30.365447998046875</v>
          </cell>
          <cell r="N483">
            <v>16.628698348999023</v>
          </cell>
          <cell r="O483">
            <v>1.2105264663696289</v>
          </cell>
        </row>
        <row r="484">
          <cell r="A484">
            <v>119583003</v>
          </cell>
          <cell r="B484" t="str">
            <v>Forest City Regional SD</v>
          </cell>
          <cell r="C484" t="str">
            <v>School District</v>
          </cell>
          <cell r="D484">
            <v>15493890</v>
          </cell>
          <cell r="E484">
            <v>9064128</v>
          </cell>
          <cell r="F484">
            <v>-6429762</v>
          </cell>
          <cell r="G484">
            <v>-0.41498693823814392</v>
          </cell>
          <cell r="H484">
            <v>125</v>
          </cell>
          <cell r="I484">
            <v>51.498390197753906</v>
          </cell>
          <cell r="J484">
            <v>-73.501609802246094</v>
          </cell>
          <cell r="K484">
            <v>-0.58801287412643433</v>
          </cell>
          <cell r="L484">
            <v>11.470088005065918</v>
          </cell>
          <cell r="M484">
            <v>26.895380020141602</v>
          </cell>
          <cell r="N484">
            <v>15.425292015075684</v>
          </cell>
          <cell r="O484">
            <v>1.3448276519775391</v>
          </cell>
        </row>
        <row r="485">
          <cell r="A485">
            <v>119584503</v>
          </cell>
          <cell r="B485" t="str">
            <v>Montrose Area SD</v>
          </cell>
          <cell r="C485" t="str">
            <v>School District</v>
          </cell>
          <cell r="D485">
            <v>27077596</v>
          </cell>
          <cell r="E485">
            <v>14037896</v>
          </cell>
          <cell r="F485">
            <v>-13039700</v>
          </cell>
          <cell r="G485">
            <v>-0.4815678596496582</v>
          </cell>
          <cell r="H485">
            <v>204</v>
          </cell>
          <cell r="I485">
            <v>75.625587463378906</v>
          </cell>
          <cell r="J485">
            <v>-128.37442016601563</v>
          </cell>
          <cell r="K485">
            <v>-0.62928634881973267</v>
          </cell>
          <cell r="L485">
            <v>11.744091033935547</v>
          </cell>
          <cell r="M485">
            <v>33.124359130859375</v>
          </cell>
          <cell r="N485">
            <v>21.380268096923828</v>
          </cell>
          <cell r="O485">
            <v>1.8205127716064453</v>
          </cell>
        </row>
        <row r="486">
          <cell r="A486">
            <v>119584603</v>
          </cell>
          <cell r="B486" t="str">
            <v>Mountain View SD</v>
          </cell>
          <cell r="C486" t="str">
            <v>School District</v>
          </cell>
          <cell r="D486">
            <v>20423712</v>
          </cell>
          <cell r="E486">
            <v>11119941</v>
          </cell>
          <cell r="F486">
            <v>-9303771</v>
          </cell>
          <cell r="G486">
            <v>-0.45553770661354065</v>
          </cell>
          <cell r="H486">
            <v>150.5</v>
          </cell>
          <cell r="I486">
            <v>54.866287231445313</v>
          </cell>
          <cell r="J486">
            <v>-95.633712768554688</v>
          </cell>
          <cell r="K486">
            <v>-0.63543993234634399</v>
          </cell>
          <cell r="L486">
            <v>12.727199554443359</v>
          </cell>
          <cell r="M486">
            <v>34.090713500976563</v>
          </cell>
          <cell r="N486">
            <v>21.363513946533203</v>
          </cell>
          <cell r="O486">
            <v>1.6785714626312256</v>
          </cell>
        </row>
        <row r="487">
          <cell r="A487">
            <v>119584707</v>
          </cell>
          <cell r="B487" t="str">
            <v>Susquehanna County CTC</v>
          </cell>
          <cell r="C487" t="str">
            <v>Vo-Tech</v>
          </cell>
          <cell r="D487">
            <v>5677123.5</v>
          </cell>
          <cell r="E487">
            <v>4830653</v>
          </cell>
          <cell r="F487">
            <v>-846470.5</v>
          </cell>
          <cell r="G487">
            <v>-0.14910200238227844</v>
          </cell>
          <cell r="H487">
            <v>45</v>
          </cell>
          <cell r="I487">
            <v>34.399925231933594</v>
          </cell>
          <cell r="J487">
            <v>-10.600074768066406</v>
          </cell>
          <cell r="K487">
            <v>-0.23555721342563629</v>
          </cell>
          <cell r="L487">
            <v>20.850000381469727</v>
          </cell>
          <cell r="M487">
            <v>29.785715103149414</v>
          </cell>
          <cell r="N487">
            <v>8.9357147216796875</v>
          </cell>
          <cell r="O487">
            <v>0.4285714328289032</v>
          </cell>
          <cell r="P487">
            <v>0</v>
          </cell>
        </row>
        <row r="488">
          <cell r="A488">
            <v>119586503</v>
          </cell>
          <cell r="B488" t="str">
            <v>Susquehanna Community SD</v>
          </cell>
          <cell r="C488" t="str">
            <v>School District</v>
          </cell>
          <cell r="D488">
            <v>16532871</v>
          </cell>
          <cell r="E488">
            <v>8931629</v>
          </cell>
          <cell r="F488">
            <v>-7601242</v>
          </cell>
          <cell r="G488">
            <v>-0.45976540446281433</v>
          </cell>
          <cell r="H488">
            <v>126.5</v>
          </cell>
          <cell r="I488">
            <v>49.860176086425781</v>
          </cell>
          <cell r="J488">
            <v>-76.639823913574219</v>
          </cell>
          <cell r="K488">
            <v>-0.60584843158721924</v>
          </cell>
          <cell r="L488">
            <v>14.299300193786621</v>
          </cell>
          <cell r="M488">
            <v>35.748249053955078</v>
          </cell>
          <cell r="N488">
            <v>21.448947906494141</v>
          </cell>
          <cell r="O488">
            <v>1.4999998807907104</v>
          </cell>
        </row>
        <row r="489">
          <cell r="A489">
            <v>119648303</v>
          </cell>
          <cell r="B489" t="str">
            <v>Wallenpaupack Area SD</v>
          </cell>
          <cell r="C489" t="str">
            <v>School District</v>
          </cell>
          <cell r="D489">
            <v>77120296</v>
          </cell>
          <cell r="E489">
            <v>34286272</v>
          </cell>
          <cell r="F489">
            <v>-42834024</v>
          </cell>
          <cell r="G489">
            <v>-0.55541831254959106</v>
          </cell>
          <cell r="H489">
            <v>482</v>
          </cell>
          <cell r="I489">
            <v>135.08270263671875</v>
          </cell>
          <cell r="J489">
            <v>-346.91729736328125</v>
          </cell>
          <cell r="K489">
            <v>-0.7197454571723938</v>
          </cell>
          <cell r="L489">
            <v>11.788643836975098</v>
          </cell>
          <cell r="M489">
            <v>45.885032653808594</v>
          </cell>
          <cell r="N489">
            <v>34.096389770507813</v>
          </cell>
          <cell r="O489">
            <v>2.8923079967498779</v>
          </cell>
        </row>
        <row r="490">
          <cell r="A490">
            <v>119648703</v>
          </cell>
          <cell r="B490" t="str">
            <v>Wayne Highlands SD</v>
          </cell>
          <cell r="C490" t="str">
            <v>School District</v>
          </cell>
          <cell r="D490">
            <v>58661052</v>
          </cell>
          <cell r="E490">
            <v>30292732</v>
          </cell>
          <cell r="F490">
            <v>-28368320</v>
          </cell>
          <cell r="G490">
            <v>-0.48359718918800354</v>
          </cell>
          <cell r="H490">
            <v>374.5</v>
          </cell>
          <cell r="I490">
            <v>136.645263671875</v>
          </cell>
          <cell r="J490">
            <v>-237.854736328125</v>
          </cell>
          <cell r="K490">
            <v>-0.63512611389160156</v>
          </cell>
          <cell r="L490">
            <v>13.280590057373047</v>
          </cell>
          <cell r="M490">
            <v>39.238105773925781</v>
          </cell>
          <cell r="N490">
            <v>25.957515716552734</v>
          </cell>
          <cell r="O490">
            <v>1.9545453786849976</v>
          </cell>
        </row>
        <row r="491">
          <cell r="A491">
            <v>119648903</v>
          </cell>
          <cell r="B491" t="str">
            <v>Western Wayne SD</v>
          </cell>
          <cell r="C491" t="str">
            <v>School District</v>
          </cell>
          <cell r="D491">
            <v>45783636</v>
          </cell>
          <cell r="E491">
            <v>21645768</v>
          </cell>
          <cell r="F491">
            <v>-24137868</v>
          </cell>
          <cell r="G491">
            <v>-0.52721607685089111</v>
          </cell>
          <cell r="H491">
            <v>292.5</v>
          </cell>
          <cell r="I491">
            <v>72.927566528320313</v>
          </cell>
          <cell r="J491">
            <v>-219.57243347167969</v>
          </cell>
          <cell r="K491">
            <v>-0.75067496299743652</v>
          </cell>
          <cell r="L491">
            <v>12.91229248046875</v>
          </cell>
          <cell r="M491">
            <v>52.725193023681641</v>
          </cell>
          <cell r="N491">
            <v>39.812900543212891</v>
          </cell>
          <cell r="O491">
            <v>3.0833332538604736</v>
          </cell>
        </row>
        <row r="492">
          <cell r="A492">
            <v>119665003</v>
          </cell>
          <cell r="B492" t="str">
            <v>Lackawanna Trail SD</v>
          </cell>
          <cell r="C492" t="str">
            <v>School District</v>
          </cell>
          <cell r="D492">
            <v>21734424</v>
          </cell>
          <cell r="E492">
            <v>12402520</v>
          </cell>
          <cell r="F492">
            <v>-9331904</v>
          </cell>
          <cell r="G492">
            <v>-0.42936053872108459</v>
          </cell>
          <cell r="H492">
            <v>129.5</v>
          </cell>
          <cell r="I492">
            <v>55.748275756835938</v>
          </cell>
          <cell r="J492">
            <v>-73.751724243164063</v>
          </cell>
          <cell r="K492">
            <v>-0.56951141357421875</v>
          </cell>
          <cell r="L492">
            <v>13.861160278320313</v>
          </cell>
          <cell r="M492">
            <v>30.576087951660156</v>
          </cell>
          <cell r="N492">
            <v>16.714927673339844</v>
          </cell>
          <cell r="O492">
            <v>1.2058823108673096</v>
          </cell>
        </row>
        <row r="493">
          <cell r="A493">
            <v>120000000</v>
          </cell>
          <cell r="B493" t="str">
            <v>Colonial IU 20</v>
          </cell>
          <cell r="C493" t="str">
            <v>Intermediate Unit</v>
          </cell>
          <cell r="D493">
            <v>89710984</v>
          </cell>
          <cell r="E493">
            <v>76344104</v>
          </cell>
          <cell r="F493">
            <v>-13366880</v>
          </cell>
          <cell r="G493">
            <v>-0.14899936318397522</v>
          </cell>
          <cell r="H493">
            <v>1174.5</v>
          </cell>
          <cell r="I493">
            <v>969.88531494140625</v>
          </cell>
          <cell r="J493">
            <v>-204.61468505859375</v>
          </cell>
          <cell r="K493">
            <v>-0.17421428859233856</v>
          </cell>
          <cell r="L493">
            <v>5.0235691070556641</v>
          </cell>
          <cell r="M493">
            <v>6.7818183898925781</v>
          </cell>
          <cell r="N493">
            <v>1.7582492828369141</v>
          </cell>
          <cell r="O493">
            <v>0.35000002384185791</v>
          </cell>
          <cell r="P493">
            <v>0</v>
          </cell>
        </row>
        <row r="494">
          <cell r="A494">
            <v>120450003</v>
          </cell>
          <cell r="B494" t="str">
            <v>Evergreen Community CS</v>
          </cell>
          <cell r="C494" t="str">
            <v>Charter School</v>
          </cell>
          <cell r="D494">
            <v>1783540</v>
          </cell>
          <cell r="E494">
            <v>1033703</v>
          </cell>
          <cell r="F494">
            <v>-749837</v>
          </cell>
          <cell r="G494">
            <v>-0.42042061686515808</v>
          </cell>
          <cell r="H494">
            <v>16.5</v>
          </cell>
          <cell r="I494">
            <v>6.7613973617553711</v>
          </cell>
          <cell r="J494">
            <v>-9.7386026382446289</v>
          </cell>
          <cell r="K494">
            <v>-0.59021836519241333</v>
          </cell>
          <cell r="L494">
            <v>7.9456925392150879</v>
          </cell>
          <cell r="M494">
            <v>20.65880012512207</v>
          </cell>
          <cell r="N494">
            <v>12.713108062744141</v>
          </cell>
          <cell r="O494">
            <v>1.5999999046325684</v>
          </cell>
          <cell r="P494">
            <v>0</v>
          </cell>
        </row>
        <row r="495">
          <cell r="A495">
            <v>120452003</v>
          </cell>
          <cell r="B495" t="str">
            <v>East Stroudsburg Area SD</v>
          </cell>
          <cell r="C495" t="str">
            <v>School District</v>
          </cell>
          <cell r="D495">
            <v>161106080</v>
          </cell>
          <cell r="E495">
            <v>84792560</v>
          </cell>
          <cell r="F495">
            <v>-76313520</v>
          </cell>
          <cell r="G495">
            <v>-0.47368490695953369</v>
          </cell>
          <cell r="H495">
            <v>1199</v>
          </cell>
          <cell r="I495">
            <v>426.440185546875</v>
          </cell>
          <cell r="J495">
            <v>-772.559814453125</v>
          </cell>
          <cell r="K495">
            <v>-0.64433681964874268</v>
          </cell>
          <cell r="L495">
            <v>13.707115173339844</v>
          </cell>
          <cell r="M495">
            <v>39.703369140625</v>
          </cell>
          <cell r="N495">
            <v>25.996253967285156</v>
          </cell>
          <cell r="O495">
            <v>1.8965518474578857</v>
          </cell>
        </row>
        <row r="496">
          <cell r="A496">
            <v>120454507</v>
          </cell>
          <cell r="B496" t="str">
            <v>Monroe Career &amp; Tech Inst</v>
          </cell>
          <cell r="C496" t="str">
            <v>Vo-Tech</v>
          </cell>
          <cell r="D496">
            <v>10948514</v>
          </cell>
          <cell r="E496">
            <v>10220733</v>
          </cell>
          <cell r="F496">
            <v>-727781</v>
          </cell>
          <cell r="G496">
            <v>-6.6473037004470825E-2</v>
          </cell>
          <cell r="H496">
            <v>71</v>
          </cell>
          <cell r="I496">
            <v>63.645652770996094</v>
          </cell>
          <cell r="J496">
            <v>-7.3543472290039063</v>
          </cell>
          <cell r="K496">
            <v>-0.10358235239982605</v>
          </cell>
          <cell r="L496">
            <v>31.939393997192383</v>
          </cell>
          <cell r="M496">
            <v>36.344825744628906</v>
          </cell>
          <cell r="N496">
            <v>4.4054317474365234</v>
          </cell>
          <cell r="O496">
            <v>0.1379309743642807</v>
          </cell>
          <cell r="P496">
            <v>0</v>
          </cell>
        </row>
        <row r="497">
          <cell r="A497">
            <v>120455203</v>
          </cell>
          <cell r="B497" t="str">
            <v>Pleasant Valley SD</v>
          </cell>
          <cell r="C497" t="str">
            <v>School District</v>
          </cell>
          <cell r="D497">
            <v>99200168</v>
          </cell>
          <cell r="E497">
            <v>51151352</v>
          </cell>
          <cell r="F497">
            <v>-48048816</v>
          </cell>
          <cell r="G497">
            <v>-0.48436224460601807</v>
          </cell>
          <cell r="H497">
            <v>676.5</v>
          </cell>
          <cell r="I497">
            <v>246.28659057617188</v>
          </cell>
          <cell r="J497">
            <v>-430.21340942382813</v>
          </cell>
          <cell r="K497">
            <v>-0.63594001531600952</v>
          </cell>
          <cell r="L497">
            <v>14.573768615722656</v>
          </cell>
          <cell r="M497">
            <v>43.860103607177734</v>
          </cell>
          <cell r="N497">
            <v>29.286334991455078</v>
          </cell>
          <cell r="O497">
            <v>2.009523868560791</v>
          </cell>
        </row>
        <row r="498">
          <cell r="A498">
            <v>120455403</v>
          </cell>
          <cell r="B498" t="str">
            <v>Pocono Mountain SD</v>
          </cell>
          <cell r="C498" t="str">
            <v>School District</v>
          </cell>
          <cell r="D498">
            <v>212285664</v>
          </cell>
          <cell r="E498">
            <v>107302536</v>
          </cell>
          <cell r="F498">
            <v>-104983128</v>
          </cell>
          <cell r="G498">
            <v>-0.49453705549240112</v>
          </cell>
          <cell r="H498">
            <v>1299</v>
          </cell>
          <cell r="I498">
            <v>458.46737670898438</v>
          </cell>
          <cell r="J498">
            <v>-840.5325927734375</v>
          </cell>
          <cell r="K498">
            <v>-0.64706128835678101</v>
          </cell>
          <cell r="L498">
            <v>12.759882926940918</v>
          </cell>
          <cell r="M498">
            <v>37.659736633300781</v>
          </cell>
          <cell r="N498">
            <v>24.899852752685547</v>
          </cell>
          <cell r="O498">
            <v>1.951417088508606</v>
          </cell>
        </row>
        <row r="499">
          <cell r="A499">
            <v>120456003</v>
          </cell>
          <cell r="B499" t="str">
            <v>Stroudsburg Area SD</v>
          </cell>
          <cell r="C499" t="str">
            <v>School District</v>
          </cell>
          <cell r="D499">
            <v>114579968</v>
          </cell>
          <cell r="E499">
            <v>60373492</v>
          </cell>
          <cell r="F499">
            <v>-54206476</v>
          </cell>
          <cell r="G499">
            <v>-0.4730885922908783</v>
          </cell>
          <cell r="H499">
            <v>689.5</v>
          </cell>
          <cell r="I499">
            <v>255.89508056640625</v>
          </cell>
          <cell r="J499">
            <v>-433.60491943359375</v>
          </cell>
          <cell r="K499">
            <v>-0.62886863946914673</v>
          </cell>
          <cell r="L499">
            <v>15.956954956054688</v>
          </cell>
          <cell r="M499">
            <v>40.196907043457031</v>
          </cell>
          <cell r="N499">
            <v>24.239952087402344</v>
          </cell>
          <cell r="O499">
            <v>1.5190838575363159</v>
          </cell>
        </row>
        <row r="500">
          <cell r="A500">
            <v>120480002</v>
          </cell>
          <cell r="B500" t="str">
            <v>Lehigh Valley Academy Regional CS</v>
          </cell>
          <cell r="C500" t="str">
            <v>Charter School</v>
          </cell>
          <cell r="D500">
            <v>26819942</v>
          </cell>
          <cell r="E500">
            <v>17715084</v>
          </cell>
          <cell r="F500">
            <v>-9104858</v>
          </cell>
          <cell r="G500">
            <v>-0.33948090672492981</v>
          </cell>
          <cell r="H500">
            <v>240</v>
          </cell>
          <cell r="I500">
            <v>112.24166107177734</v>
          </cell>
          <cell r="J500">
            <v>-127.75833892822266</v>
          </cell>
          <cell r="K500">
            <v>-0.53232640027999878</v>
          </cell>
          <cell r="L500">
            <v>13.308125495910645</v>
          </cell>
          <cell r="M500">
            <v>31.519245147705078</v>
          </cell>
          <cell r="N500">
            <v>18.21112060546875</v>
          </cell>
          <cell r="O500">
            <v>1.3684210777282715</v>
          </cell>
          <cell r="P500">
            <v>0</v>
          </cell>
        </row>
        <row r="501">
          <cell r="A501">
            <v>120480803</v>
          </cell>
          <cell r="B501" t="str">
            <v>Bangor Area SD</v>
          </cell>
          <cell r="C501" t="str">
            <v>School District</v>
          </cell>
          <cell r="D501">
            <v>57972748</v>
          </cell>
          <cell r="E501">
            <v>35674224</v>
          </cell>
          <cell r="F501">
            <v>-22298524</v>
          </cell>
          <cell r="G501">
            <v>-0.38463804125785828</v>
          </cell>
          <cell r="H501">
            <v>345.5</v>
          </cell>
          <cell r="I501">
            <v>163.73330688476563</v>
          </cell>
          <cell r="J501">
            <v>-181.76669311523438</v>
          </cell>
          <cell r="K501">
            <v>-0.52609753608703613</v>
          </cell>
          <cell r="L501">
            <v>15.86655330657959</v>
          </cell>
          <cell r="M501">
            <v>32.559490203857422</v>
          </cell>
          <cell r="N501">
            <v>16.692935943603516</v>
          </cell>
          <cell r="O501">
            <v>1.0520833730697632</v>
          </cell>
        </row>
        <row r="502">
          <cell r="A502">
            <v>120481002</v>
          </cell>
          <cell r="B502" t="str">
            <v>Bethlehem Area SD</v>
          </cell>
          <cell r="C502" t="str">
            <v>School District</v>
          </cell>
          <cell r="D502">
            <v>283028864</v>
          </cell>
          <cell r="E502">
            <v>180221056</v>
          </cell>
          <cell r="F502">
            <v>-102807808</v>
          </cell>
          <cell r="G502">
            <v>-0.36324143409729004</v>
          </cell>
          <cell r="H502">
            <v>1693</v>
          </cell>
          <cell r="I502">
            <v>831.84600830078125</v>
          </cell>
          <cell r="J502">
            <v>-861.15399169921875</v>
          </cell>
          <cell r="K502">
            <v>-0.5086556077003479</v>
          </cell>
          <cell r="L502">
            <v>17.857830047607422</v>
          </cell>
          <cell r="M502">
            <v>38.982883453369141</v>
          </cell>
          <cell r="N502">
            <v>21.125053405761719</v>
          </cell>
          <cell r="O502">
            <v>1.1829574108123779</v>
          </cell>
        </row>
        <row r="503">
          <cell r="A503">
            <v>120481107</v>
          </cell>
          <cell r="B503" t="str">
            <v>Bethlehem AVTS</v>
          </cell>
          <cell r="C503" t="str">
            <v>Vo-Tech</v>
          </cell>
          <cell r="D503">
            <v>12369367</v>
          </cell>
          <cell r="E503">
            <v>12191982</v>
          </cell>
          <cell r="F503">
            <v>-177385</v>
          </cell>
          <cell r="G503">
            <v>-1.4340668916702271E-2</v>
          </cell>
          <cell r="H503">
            <v>81</v>
          </cell>
          <cell r="I503">
            <v>78.879486083984375</v>
          </cell>
          <cell r="J503">
            <v>-2.120513916015625</v>
          </cell>
          <cell r="K503">
            <v>-2.6179183274507523E-2</v>
          </cell>
          <cell r="L503">
            <v>37.457141876220703</v>
          </cell>
          <cell r="M503">
            <v>38.558822631835938</v>
          </cell>
          <cell r="N503">
            <v>1.1016807556152344</v>
          </cell>
          <cell r="O503">
            <v>2.9411768540740013E-2</v>
          </cell>
          <cell r="P503">
            <v>0</v>
          </cell>
        </row>
        <row r="504">
          <cell r="A504">
            <v>120483007</v>
          </cell>
          <cell r="B504" t="str">
            <v>Career Institute of Technology</v>
          </cell>
          <cell r="C504" t="str">
            <v>Vo-Tech</v>
          </cell>
          <cell r="D504">
            <v>9689019</v>
          </cell>
          <cell r="E504">
            <v>6766930.5</v>
          </cell>
          <cell r="F504">
            <v>-2922088.5</v>
          </cell>
          <cell r="G504">
            <v>-0.30158764123916626</v>
          </cell>
          <cell r="H504">
            <v>65</v>
          </cell>
          <cell r="I504">
            <v>37.008766174316406</v>
          </cell>
          <cell r="J504">
            <v>-27.991233825683594</v>
          </cell>
          <cell r="K504">
            <v>-0.43063437938690186</v>
          </cell>
          <cell r="L504">
            <v>27.040000915527344</v>
          </cell>
          <cell r="M504">
            <v>45.066665649414063</v>
          </cell>
          <cell r="N504">
            <v>18.026664733886719</v>
          </cell>
          <cell r="O504">
            <v>0.66666656732559204</v>
          </cell>
          <cell r="P504">
            <v>0</v>
          </cell>
        </row>
        <row r="505">
          <cell r="A505">
            <v>120483170</v>
          </cell>
          <cell r="B505" t="str">
            <v>Lehigh Valley Charter High School for the Arts</v>
          </cell>
          <cell r="C505" t="str">
            <v>Charter School</v>
          </cell>
          <cell r="D505">
            <v>9616976</v>
          </cell>
          <cell r="E505">
            <v>6262364.5</v>
          </cell>
          <cell r="F505">
            <v>-3354611.5</v>
          </cell>
          <cell r="G505">
            <v>-0.34882187843322754</v>
          </cell>
          <cell r="H505">
            <v>92.5</v>
          </cell>
          <cell r="I505">
            <v>45.965625762939453</v>
          </cell>
          <cell r="J505">
            <v>-46.534374237060547</v>
          </cell>
          <cell r="K505">
            <v>-0.5030742883682251</v>
          </cell>
          <cell r="L505">
            <v>9.6985540390014648</v>
          </cell>
          <cell r="M505">
            <v>18.011600494384766</v>
          </cell>
          <cell r="N505">
            <v>8.3130464553833008</v>
          </cell>
          <cell r="O505">
            <v>0.8571428656578064</v>
          </cell>
          <cell r="P505">
            <v>0</v>
          </cell>
        </row>
        <row r="506">
          <cell r="A506">
            <v>120483302</v>
          </cell>
          <cell r="B506" t="str">
            <v>Easton Area SD</v>
          </cell>
          <cell r="C506" t="str">
            <v>School District</v>
          </cell>
          <cell r="D506">
            <v>219514768</v>
          </cell>
          <cell r="E506">
            <v>149675168</v>
          </cell>
          <cell r="F506">
            <v>-69839600</v>
          </cell>
          <cell r="G506">
            <v>-0.31815445423126221</v>
          </cell>
          <cell r="H506">
            <v>884.5</v>
          </cell>
          <cell r="I506">
            <v>379.48672485351563</v>
          </cell>
          <cell r="J506">
            <v>-505.01327514648438</v>
          </cell>
          <cell r="K506">
            <v>-0.57095903158187866</v>
          </cell>
          <cell r="L506">
            <v>17.38060188293457</v>
          </cell>
          <cell r="M506">
            <v>40.605335235595703</v>
          </cell>
          <cell r="N506">
            <v>23.224733352661133</v>
          </cell>
          <cell r="O506">
            <v>1.3362444639205933</v>
          </cell>
        </row>
        <row r="507">
          <cell r="A507">
            <v>120484803</v>
          </cell>
          <cell r="B507" t="str">
            <v>Nazareth Area SD</v>
          </cell>
          <cell r="C507" t="str">
            <v>School District</v>
          </cell>
          <cell r="D507">
            <v>93321560</v>
          </cell>
          <cell r="E507">
            <v>57166044</v>
          </cell>
          <cell r="F507">
            <v>-36155516</v>
          </cell>
          <cell r="G507">
            <v>-0.38742938637733459</v>
          </cell>
          <cell r="H507">
            <v>527.5</v>
          </cell>
          <cell r="I507">
            <v>245.58822631835938</v>
          </cell>
          <cell r="J507">
            <v>-281.91177368164063</v>
          </cell>
          <cell r="K507">
            <v>-0.53442990779876709</v>
          </cell>
          <cell r="L507">
            <v>16.575799942016602</v>
          </cell>
          <cell r="M507">
            <v>36.835109710693359</v>
          </cell>
          <cell r="N507">
            <v>20.259309768676758</v>
          </cell>
          <cell r="O507">
            <v>1.2222220897674561</v>
          </cell>
        </row>
        <row r="508">
          <cell r="A508">
            <v>120484903</v>
          </cell>
          <cell r="B508" t="str">
            <v>Northampton Area SD</v>
          </cell>
          <cell r="C508" t="str">
            <v>School District</v>
          </cell>
          <cell r="D508">
            <v>107353720</v>
          </cell>
          <cell r="E508">
            <v>66084024</v>
          </cell>
          <cell r="F508">
            <v>-41269696</v>
          </cell>
          <cell r="G508">
            <v>-0.38442724943161011</v>
          </cell>
          <cell r="H508">
            <v>685</v>
          </cell>
          <cell r="I508">
            <v>297.47286987304688</v>
          </cell>
          <cell r="J508">
            <v>-387.52713012695313</v>
          </cell>
          <cell r="K508">
            <v>-0.56573301553726196</v>
          </cell>
          <cell r="L508">
            <v>15.697688102722168</v>
          </cell>
          <cell r="M508">
            <v>40.926113128662109</v>
          </cell>
          <cell r="N508">
            <v>25.228424072265625</v>
          </cell>
          <cell r="O508">
            <v>1.6071426868438721</v>
          </cell>
        </row>
        <row r="509">
          <cell r="A509">
            <v>120485603</v>
          </cell>
          <cell r="B509" t="str">
            <v>Pen Argyl Area SD</v>
          </cell>
          <cell r="C509" t="str">
            <v>School District</v>
          </cell>
          <cell r="D509">
            <v>31714658</v>
          </cell>
          <cell r="E509">
            <v>18819836</v>
          </cell>
          <cell r="F509">
            <v>-12894822</v>
          </cell>
          <cell r="G509">
            <v>-0.40658870339393616</v>
          </cell>
          <cell r="H509">
            <v>188.5</v>
          </cell>
          <cell r="I509">
            <v>84.771026611328125</v>
          </cell>
          <cell r="J509">
            <v>-103.72897338867188</v>
          </cell>
          <cell r="K509">
            <v>-0.55028635263442993</v>
          </cell>
          <cell r="L509">
            <v>14.572559356689453</v>
          </cell>
          <cell r="M509">
            <v>36.100204467773438</v>
          </cell>
          <cell r="N509">
            <v>21.527645111083984</v>
          </cell>
          <cell r="O509">
            <v>1.4772727489471436</v>
          </cell>
        </row>
        <row r="510">
          <cell r="A510">
            <v>120486003</v>
          </cell>
          <cell r="B510" t="str">
            <v>Saucon Valley SD</v>
          </cell>
          <cell r="C510" t="str">
            <v>School District</v>
          </cell>
          <cell r="D510">
            <v>46887972</v>
          </cell>
          <cell r="E510">
            <v>26396522</v>
          </cell>
          <cell r="F510">
            <v>-20491450</v>
          </cell>
          <cell r="G510">
            <v>-0.43702998757362366</v>
          </cell>
          <cell r="H510">
            <v>320</v>
          </cell>
          <cell r="I510">
            <v>139.3800048828125</v>
          </cell>
          <cell r="J510">
            <v>-180.6199951171875</v>
          </cell>
          <cell r="K510">
            <v>-0.56443750858306885</v>
          </cell>
          <cell r="L510">
            <v>15.293816566467285</v>
          </cell>
          <cell r="M510">
            <v>34.063499450683594</v>
          </cell>
          <cell r="N510">
            <v>18.769683837890625</v>
          </cell>
          <cell r="O510">
            <v>1.227272629737854</v>
          </cell>
        </row>
        <row r="511">
          <cell r="A511">
            <v>120486892</v>
          </cell>
          <cell r="B511" t="str">
            <v>Easton Arts Academy Elementary CS</v>
          </cell>
          <cell r="C511" t="str">
            <v>Charter School</v>
          </cell>
          <cell r="D511">
            <v>5654649</v>
          </cell>
          <cell r="E511">
            <v>3581579</v>
          </cell>
          <cell r="F511">
            <v>-2073070</v>
          </cell>
          <cell r="G511">
            <v>-0.36661338806152344</v>
          </cell>
          <cell r="H511">
            <v>56.5</v>
          </cell>
          <cell r="I511">
            <v>26.057659149169922</v>
          </cell>
          <cell r="J511">
            <v>-30.442340850830078</v>
          </cell>
          <cell r="K511">
            <v>-0.53880250453948975</v>
          </cell>
          <cell r="L511">
            <v>12.26219367980957</v>
          </cell>
          <cell r="M511">
            <v>23.757999420166016</v>
          </cell>
          <cell r="N511">
            <v>11.495805740356445</v>
          </cell>
          <cell r="O511">
            <v>0.93749994039535522</v>
          </cell>
          <cell r="P511">
            <v>0</v>
          </cell>
        </row>
        <row r="512">
          <cell r="A512">
            <v>120488603</v>
          </cell>
          <cell r="B512" t="str">
            <v>Wilson Area SD</v>
          </cell>
          <cell r="C512" t="str">
            <v>School District</v>
          </cell>
          <cell r="D512">
            <v>64939384</v>
          </cell>
          <cell r="E512">
            <v>49038972</v>
          </cell>
          <cell r="F512">
            <v>-15900412</v>
          </cell>
          <cell r="G512">
            <v>-0.24485005438327789</v>
          </cell>
          <cell r="H512">
            <v>275.5</v>
          </cell>
          <cell r="I512">
            <v>129.98587036132813</v>
          </cell>
          <cell r="J512">
            <v>-145.51412963867188</v>
          </cell>
          <cell r="K512">
            <v>-0.52818197011947632</v>
          </cell>
          <cell r="L512">
            <v>16.104804992675781</v>
          </cell>
          <cell r="M512">
            <v>37.493999481201172</v>
          </cell>
          <cell r="N512">
            <v>21.389194488525391</v>
          </cell>
          <cell r="O512">
            <v>1.328125</v>
          </cell>
        </row>
        <row r="513">
          <cell r="A513">
            <v>120522003</v>
          </cell>
          <cell r="B513" t="str">
            <v>Delaware Valley SD</v>
          </cell>
          <cell r="C513" t="str">
            <v>School District</v>
          </cell>
          <cell r="D513">
            <v>84530464</v>
          </cell>
          <cell r="E513">
            <v>47683988</v>
          </cell>
          <cell r="F513">
            <v>-36846476</v>
          </cell>
          <cell r="G513">
            <v>-0.43589583039283752</v>
          </cell>
          <cell r="H513">
            <v>597</v>
          </cell>
          <cell r="I513">
            <v>262.741943359375</v>
          </cell>
          <cell r="J513">
            <v>-334.258056640625</v>
          </cell>
          <cell r="K513">
            <v>-0.55989623069763184</v>
          </cell>
          <cell r="L513">
            <v>13.990768432617188</v>
          </cell>
          <cell r="M513">
            <v>35.252330780029297</v>
          </cell>
          <cell r="N513">
            <v>21.261562347412109</v>
          </cell>
          <cell r="O513">
            <v>1.5196851491928101</v>
          </cell>
        </row>
        <row r="514">
          <cell r="A514">
            <v>121000000</v>
          </cell>
          <cell r="B514" t="str">
            <v>Carbon-Lehigh IU 21</v>
          </cell>
          <cell r="C514" t="str">
            <v>Intermediate Unit</v>
          </cell>
          <cell r="D514">
            <v>90817288</v>
          </cell>
          <cell r="E514">
            <v>63718132</v>
          </cell>
          <cell r="F514">
            <v>-27099156</v>
          </cell>
          <cell r="G514">
            <v>-0.29839202761650085</v>
          </cell>
          <cell r="H514">
            <v>802.5</v>
          </cell>
          <cell r="I514">
            <v>494.04226684570313</v>
          </cell>
          <cell r="J514">
            <v>-308.45773315429688</v>
          </cell>
          <cell r="K514">
            <v>-0.38437101244926453</v>
          </cell>
          <cell r="L514">
            <v>2.8779070377349854</v>
          </cell>
          <cell r="M514">
            <v>5</v>
          </cell>
          <cell r="N514">
            <v>2.1220929622650146</v>
          </cell>
          <cell r="O514">
            <v>0.7373737096786499</v>
          </cell>
          <cell r="P514">
            <v>0</v>
          </cell>
        </row>
        <row r="515">
          <cell r="A515">
            <v>121131507</v>
          </cell>
          <cell r="B515" t="str">
            <v>Carbon Career &amp; Technical Institute</v>
          </cell>
          <cell r="C515" t="str">
            <v>Vo-Tech</v>
          </cell>
          <cell r="D515">
            <v>8030814</v>
          </cell>
          <cell r="E515">
            <v>4085888</v>
          </cell>
          <cell r="F515">
            <v>-3944926</v>
          </cell>
          <cell r="G515">
            <v>-0.49122369289398193</v>
          </cell>
          <cell r="H515">
            <v>63</v>
          </cell>
          <cell r="I515">
            <v>22.727510452270508</v>
          </cell>
          <cell r="J515">
            <v>-40.272491455078125</v>
          </cell>
          <cell r="K515">
            <v>-0.63924586772918701</v>
          </cell>
          <cell r="L515">
            <v>13.483870506286621</v>
          </cell>
          <cell r="M515">
            <v>34.833332061767578</v>
          </cell>
          <cell r="N515">
            <v>21.349460601806641</v>
          </cell>
          <cell r="O515">
            <v>1.5833333730697632</v>
          </cell>
          <cell r="P515">
            <v>0</v>
          </cell>
        </row>
        <row r="516">
          <cell r="A516">
            <v>121135003</v>
          </cell>
          <cell r="B516" t="str">
            <v>Jim Thorpe Area SD</v>
          </cell>
          <cell r="C516" t="str">
            <v>School District</v>
          </cell>
          <cell r="D516">
            <v>55103284</v>
          </cell>
          <cell r="E516">
            <v>36882876</v>
          </cell>
          <cell r="F516">
            <v>-18220408</v>
          </cell>
          <cell r="G516">
            <v>-0.33065921068191528</v>
          </cell>
          <cell r="H516">
            <v>286.5</v>
          </cell>
          <cell r="I516">
            <v>107.53076171875</v>
          </cell>
          <cell r="J516">
            <v>-178.96923828125</v>
          </cell>
          <cell r="K516">
            <v>-0.62467449903488159</v>
          </cell>
          <cell r="L516">
            <v>15.488397598266602</v>
          </cell>
          <cell r="M516">
            <v>46.149101257324219</v>
          </cell>
          <cell r="N516">
            <v>30.660703659057617</v>
          </cell>
          <cell r="O516">
            <v>1.9795917272567749</v>
          </cell>
        </row>
        <row r="517">
          <cell r="A517">
            <v>121135503</v>
          </cell>
          <cell r="B517" t="str">
            <v>Lehighton Area SD</v>
          </cell>
          <cell r="C517" t="str">
            <v>School District</v>
          </cell>
          <cell r="D517">
            <v>42357264</v>
          </cell>
          <cell r="E517">
            <v>29904172</v>
          </cell>
          <cell r="F517">
            <v>-12453092</v>
          </cell>
          <cell r="G517">
            <v>-0.29400134086608887</v>
          </cell>
          <cell r="H517">
            <v>301.5</v>
          </cell>
          <cell r="I517">
            <v>170.55722045898438</v>
          </cell>
          <cell r="J517">
            <v>-130.94277954101563</v>
          </cell>
          <cell r="K517">
            <v>-0.43430441617965698</v>
          </cell>
          <cell r="L517">
            <v>15.38115119934082</v>
          </cell>
          <cell r="M517">
            <v>26.874757766723633</v>
          </cell>
          <cell r="N517">
            <v>11.493606567382813</v>
          </cell>
          <cell r="O517">
            <v>0.7472527027130127</v>
          </cell>
        </row>
        <row r="518">
          <cell r="A518">
            <v>121136503</v>
          </cell>
          <cell r="B518" t="str">
            <v>Palmerton Area SD</v>
          </cell>
          <cell r="C518" t="str">
            <v>School District</v>
          </cell>
          <cell r="D518">
            <v>33150672</v>
          </cell>
          <cell r="E518">
            <v>20893148</v>
          </cell>
          <cell r="F518">
            <v>-12257524</v>
          </cell>
          <cell r="G518">
            <v>-0.36975190043449402</v>
          </cell>
          <cell r="H518">
            <v>238</v>
          </cell>
          <cell r="I518">
            <v>110.09671020507813</v>
          </cell>
          <cell r="J518">
            <v>-127.90328979492188</v>
          </cell>
          <cell r="K518">
            <v>-0.53740876913070679</v>
          </cell>
          <cell r="L518">
            <v>15.559727668762207</v>
          </cell>
          <cell r="M518">
            <v>34.231399536132813</v>
          </cell>
          <cell r="N518">
            <v>18.671672821044922</v>
          </cell>
          <cell r="O518">
            <v>1.1999999284744263</v>
          </cell>
        </row>
        <row r="519">
          <cell r="A519">
            <v>121136603</v>
          </cell>
          <cell r="B519" t="str">
            <v>Panther Valley SD</v>
          </cell>
          <cell r="C519" t="str">
            <v>School District</v>
          </cell>
          <cell r="D519">
            <v>33707160</v>
          </cell>
          <cell r="E519">
            <v>26970316</v>
          </cell>
          <cell r="F519">
            <v>-6736844</v>
          </cell>
          <cell r="G519">
            <v>-0.19986388087272644</v>
          </cell>
          <cell r="H519">
            <v>177.5</v>
          </cell>
          <cell r="I519">
            <v>100.21052551269531</v>
          </cell>
          <cell r="J519">
            <v>-77.289474487304688</v>
          </cell>
          <cell r="K519">
            <v>-0.43543365597724915</v>
          </cell>
          <cell r="L519">
            <v>17.857048034667969</v>
          </cell>
          <cell r="M519">
            <v>32.581279754638672</v>
          </cell>
          <cell r="N519">
            <v>14.724231719970703</v>
          </cell>
          <cell r="O519">
            <v>0.82456135749816895</v>
          </cell>
        </row>
        <row r="520">
          <cell r="A520">
            <v>121139004</v>
          </cell>
          <cell r="B520" t="str">
            <v>Weatherly Area SD</v>
          </cell>
          <cell r="C520" t="str">
            <v>School District</v>
          </cell>
          <cell r="D520">
            <v>14462497</v>
          </cell>
          <cell r="E520">
            <v>7668640.5</v>
          </cell>
          <cell r="F520">
            <v>-6793856.5</v>
          </cell>
          <cell r="G520">
            <v>-0.46975681185722351</v>
          </cell>
          <cell r="H520">
            <v>92</v>
          </cell>
          <cell r="I520">
            <v>29.343189239501953</v>
          </cell>
          <cell r="J520">
            <v>-62.656810760498047</v>
          </cell>
          <cell r="K520">
            <v>-0.68105226755142212</v>
          </cell>
          <cell r="L520">
            <v>14.49128246307373</v>
          </cell>
          <cell r="M520">
            <v>47.614215850830078</v>
          </cell>
          <cell r="N520">
            <v>33.122932434082031</v>
          </cell>
          <cell r="O520">
            <v>2.2857143878936768</v>
          </cell>
        </row>
        <row r="521">
          <cell r="A521">
            <v>121390302</v>
          </cell>
          <cell r="B521" t="str">
            <v>Allentown City SD</v>
          </cell>
          <cell r="C521" t="str">
            <v>School District</v>
          </cell>
          <cell r="D521">
            <v>331930016</v>
          </cell>
          <cell r="E521">
            <v>233836672</v>
          </cell>
          <cell r="F521">
            <v>-98093344</v>
          </cell>
          <cell r="G521">
            <v>-0.29552417993545532</v>
          </cell>
          <cell r="H521">
            <v>2420</v>
          </cell>
          <cell r="I521">
            <v>1429.3441162109375</v>
          </cell>
          <cell r="J521">
            <v>-990.6558837890625</v>
          </cell>
          <cell r="K521">
            <v>-0.40936192870140076</v>
          </cell>
          <cell r="L521">
            <v>21.655307769775391</v>
          </cell>
          <cell r="M521">
            <v>37.761924743652344</v>
          </cell>
          <cell r="N521">
            <v>16.106616973876953</v>
          </cell>
          <cell r="O521">
            <v>0.74377226829528809</v>
          </cell>
        </row>
        <row r="522">
          <cell r="A522">
            <v>121391303</v>
          </cell>
          <cell r="B522" t="str">
            <v>Catasauqua Area SD</v>
          </cell>
          <cell r="C522" t="str">
            <v>School District</v>
          </cell>
          <cell r="D522">
            <v>32712840</v>
          </cell>
          <cell r="E522">
            <v>19615128</v>
          </cell>
          <cell r="F522">
            <v>-13097712</v>
          </cell>
          <cell r="G522">
            <v>-0.40038442611694336</v>
          </cell>
          <cell r="H522">
            <v>213</v>
          </cell>
          <cell r="I522">
            <v>101.06891632080078</v>
          </cell>
          <cell r="J522">
            <v>-111.93108367919922</v>
          </cell>
          <cell r="K522">
            <v>-0.52549803256988525</v>
          </cell>
          <cell r="L522">
            <v>17.356199264526367</v>
          </cell>
          <cell r="M522">
            <v>38.3450927734375</v>
          </cell>
          <cell r="N522">
            <v>20.988893508911133</v>
          </cell>
          <cell r="O522">
            <v>1.2093024253845215</v>
          </cell>
        </row>
        <row r="523">
          <cell r="A523">
            <v>121392303</v>
          </cell>
          <cell r="B523" t="str">
            <v>East Penn SD</v>
          </cell>
          <cell r="C523" t="str">
            <v>School District</v>
          </cell>
          <cell r="D523">
            <v>150253168</v>
          </cell>
          <cell r="E523">
            <v>96024320</v>
          </cell>
          <cell r="F523">
            <v>-54228848</v>
          </cell>
          <cell r="G523">
            <v>-0.36091649532318115</v>
          </cell>
          <cell r="H523">
            <v>1057.5</v>
          </cell>
          <cell r="I523">
            <v>543.005859375</v>
          </cell>
          <cell r="J523">
            <v>-514.494140625</v>
          </cell>
          <cell r="K523">
            <v>-0.48651927709579468</v>
          </cell>
          <cell r="L523">
            <v>17.34876823425293</v>
          </cell>
          <cell r="M523">
            <v>34.221294403076172</v>
          </cell>
          <cell r="N523">
            <v>16.872526168823242</v>
          </cell>
          <cell r="O523">
            <v>0.9725489616394043</v>
          </cell>
        </row>
        <row r="524">
          <cell r="A524">
            <v>121393007</v>
          </cell>
          <cell r="B524" t="str">
            <v>Lehigh Career &amp; Technical Institute</v>
          </cell>
          <cell r="C524" t="str">
            <v>Vo-Tech</v>
          </cell>
          <cell r="D524">
            <v>30769970</v>
          </cell>
          <cell r="E524">
            <v>23533042</v>
          </cell>
          <cell r="F524">
            <v>-7236928</v>
          </cell>
          <cell r="G524">
            <v>-0.23519450426101685</v>
          </cell>
          <cell r="H524">
            <v>192</v>
          </cell>
          <cell r="I524">
            <v>126.79470825195313</v>
          </cell>
          <cell r="J524">
            <v>-65.205291748046875</v>
          </cell>
          <cell r="K524">
            <v>-0.33961090445518494</v>
          </cell>
          <cell r="L524">
            <v>24.297872543334961</v>
          </cell>
          <cell r="M524">
            <v>38.711864471435547</v>
          </cell>
          <cell r="N524">
            <v>14.413991928100586</v>
          </cell>
          <cell r="O524">
            <v>0.59322035312652588</v>
          </cell>
          <cell r="P524">
            <v>0</v>
          </cell>
        </row>
        <row r="525">
          <cell r="A525">
            <v>121393330</v>
          </cell>
          <cell r="B525" t="str">
            <v>Roberto Clemente CS</v>
          </cell>
          <cell r="C525" t="str">
            <v>Charter School</v>
          </cell>
          <cell r="D525">
            <v>8200735</v>
          </cell>
          <cell r="E525">
            <v>6388470</v>
          </cell>
          <cell r="F525">
            <v>-1812265</v>
          </cell>
          <cell r="G525">
            <v>-0.22098812460899353</v>
          </cell>
          <cell r="H525">
            <v>98.5</v>
          </cell>
          <cell r="I525">
            <v>68.235069274902344</v>
          </cell>
          <cell r="J525">
            <v>-30.264930725097656</v>
          </cell>
          <cell r="K525">
            <v>-0.30725818872451782</v>
          </cell>
          <cell r="L525">
            <v>12.311280250549316</v>
          </cell>
          <cell r="M525">
            <v>18.653453826904297</v>
          </cell>
          <cell r="N525">
            <v>6.3421735763549805</v>
          </cell>
          <cell r="O525">
            <v>0.51515144109725952</v>
          </cell>
          <cell r="P525">
            <v>0</v>
          </cell>
        </row>
        <row r="526">
          <cell r="A526">
            <v>121394017</v>
          </cell>
          <cell r="B526" t="str">
            <v>Circle of Seasons CS</v>
          </cell>
          <cell r="C526" t="str">
            <v>Charter School</v>
          </cell>
          <cell r="D526">
            <v>7075782.5</v>
          </cell>
          <cell r="E526">
            <v>4087243.75</v>
          </cell>
          <cell r="F526">
            <v>-2988538.75</v>
          </cell>
          <cell r="G526">
            <v>-0.4223615825176239</v>
          </cell>
          <cell r="H526">
            <v>48.5</v>
          </cell>
          <cell r="I526">
            <v>20.024894714355469</v>
          </cell>
          <cell r="J526">
            <v>-28.475105285644531</v>
          </cell>
          <cell r="K526">
            <v>-0.5871155858039856</v>
          </cell>
          <cell r="L526">
            <v>14.163800239562988</v>
          </cell>
          <cell r="M526">
            <v>35.409500122070313</v>
          </cell>
          <cell r="N526">
            <v>21.245700836181641</v>
          </cell>
          <cell r="O526">
            <v>1.5</v>
          </cell>
          <cell r="P526">
            <v>0</v>
          </cell>
        </row>
        <row r="527">
          <cell r="A527">
            <v>121394503</v>
          </cell>
          <cell r="B527" t="str">
            <v>Northern Lehigh SD</v>
          </cell>
          <cell r="C527" t="str">
            <v>School District</v>
          </cell>
          <cell r="D527">
            <v>33753096</v>
          </cell>
          <cell r="E527">
            <v>18734556</v>
          </cell>
          <cell r="F527">
            <v>-15018540</v>
          </cell>
          <cell r="G527">
            <v>-0.44495296478271484</v>
          </cell>
          <cell r="H527">
            <v>235.5</v>
          </cell>
          <cell r="I527">
            <v>82.52813720703125</v>
          </cell>
          <cell r="J527">
            <v>-152.97186279296875</v>
          </cell>
          <cell r="K527">
            <v>-0.64956206083297729</v>
          </cell>
          <cell r="L527">
            <v>15.085673332214355</v>
          </cell>
          <cell r="M527">
            <v>44.837970733642578</v>
          </cell>
          <cell r="N527">
            <v>29.752296447753906</v>
          </cell>
          <cell r="O527">
            <v>1.9722220897674561</v>
          </cell>
        </row>
        <row r="528">
          <cell r="A528">
            <v>121394603</v>
          </cell>
          <cell r="B528" t="str">
            <v>Northwestern Lehigh SD</v>
          </cell>
          <cell r="C528" t="str">
            <v>School District</v>
          </cell>
          <cell r="D528">
            <v>44776944</v>
          </cell>
          <cell r="E528">
            <v>25368666</v>
          </cell>
          <cell r="F528">
            <v>-19408278</v>
          </cell>
          <cell r="G528">
            <v>-0.43344354629516602</v>
          </cell>
          <cell r="H528">
            <v>350</v>
          </cell>
          <cell r="I528">
            <v>143.712158203125</v>
          </cell>
          <cell r="J528">
            <v>-206.287841796875</v>
          </cell>
          <cell r="K528">
            <v>-0.58939385414123535</v>
          </cell>
          <cell r="L528">
            <v>14.767992973327637</v>
          </cell>
          <cell r="M528">
            <v>35.346343994140625</v>
          </cell>
          <cell r="N528">
            <v>20.578350067138672</v>
          </cell>
          <cell r="O528">
            <v>1.3934426307678223</v>
          </cell>
        </row>
        <row r="529">
          <cell r="A529">
            <v>121395103</v>
          </cell>
          <cell r="B529" t="str">
            <v>Parkland SD</v>
          </cell>
          <cell r="C529" t="str">
            <v>School District</v>
          </cell>
          <cell r="D529">
            <v>187498352</v>
          </cell>
          <cell r="E529">
            <v>114770080</v>
          </cell>
          <cell r="F529">
            <v>-72728272</v>
          </cell>
          <cell r="G529">
            <v>-0.38788753747940063</v>
          </cell>
          <cell r="H529">
            <v>1194</v>
          </cell>
          <cell r="I529">
            <v>572.1629638671875</v>
          </cell>
          <cell r="J529">
            <v>-621.8370361328125</v>
          </cell>
          <cell r="K529">
            <v>-0.52080154418945313</v>
          </cell>
          <cell r="L529">
            <v>16.805662155151367</v>
          </cell>
          <cell r="M529">
            <v>37.060245513916016</v>
          </cell>
          <cell r="N529">
            <v>20.254583358764648</v>
          </cell>
          <cell r="O529">
            <v>1.2052237987518311</v>
          </cell>
        </row>
        <row r="530">
          <cell r="A530">
            <v>121395526</v>
          </cell>
          <cell r="B530" t="str">
            <v>Innovative Arts Academy CS</v>
          </cell>
          <cell r="C530" t="str">
            <v>Charter School</v>
          </cell>
          <cell r="D530">
            <v>7848842</v>
          </cell>
          <cell r="E530">
            <v>5680366.5</v>
          </cell>
          <cell r="F530">
            <v>-2168475.5</v>
          </cell>
          <cell r="G530">
            <v>-0.27627965807914734</v>
          </cell>
          <cell r="H530">
            <v>51</v>
          </cell>
          <cell r="I530">
            <v>29.113250732421875</v>
          </cell>
          <cell r="J530">
            <v>-21.886749267578125</v>
          </cell>
          <cell r="K530">
            <v>-0.42915195226669312</v>
          </cell>
          <cell r="L530">
            <v>19.908607482910156</v>
          </cell>
          <cell r="M530">
            <v>39.817214965820313</v>
          </cell>
          <cell r="N530">
            <v>19.908607482910156</v>
          </cell>
          <cell r="O530">
            <v>1</v>
          </cell>
          <cell r="P530">
            <v>0</v>
          </cell>
        </row>
        <row r="531">
          <cell r="A531">
            <v>121395603</v>
          </cell>
          <cell r="B531" t="str">
            <v>Salisbury Township SD</v>
          </cell>
          <cell r="C531" t="str">
            <v>School District</v>
          </cell>
          <cell r="D531">
            <v>52039624</v>
          </cell>
          <cell r="E531">
            <v>35061008</v>
          </cell>
          <cell r="F531">
            <v>-16978616</v>
          </cell>
          <cell r="G531">
            <v>-0.32626321911811829</v>
          </cell>
          <cell r="H531">
            <v>224.5</v>
          </cell>
          <cell r="I531">
            <v>78.372306823730469</v>
          </cell>
          <cell r="J531">
            <v>-146.127685546875</v>
          </cell>
          <cell r="K531">
            <v>-0.65090280771255493</v>
          </cell>
          <cell r="L531">
            <v>14.619196891784668</v>
          </cell>
          <cell r="M531">
            <v>38.009910583496094</v>
          </cell>
          <cell r="N531">
            <v>23.390712738037109</v>
          </cell>
          <cell r="O531">
            <v>1.5999999046325684</v>
          </cell>
        </row>
        <row r="532">
          <cell r="A532">
            <v>121395703</v>
          </cell>
          <cell r="B532" t="str">
            <v>Southern Lehigh SD</v>
          </cell>
          <cell r="C532" t="str">
            <v>School District</v>
          </cell>
          <cell r="D532">
            <v>66477192</v>
          </cell>
          <cell r="E532">
            <v>37847564</v>
          </cell>
          <cell r="F532">
            <v>-28629628</v>
          </cell>
          <cell r="G532">
            <v>-0.43066844344139099</v>
          </cell>
          <cell r="H532">
            <v>417</v>
          </cell>
          <cell r="I532">
            <v>159.9974365234375</v>
          </cell>
          <cell r="J532">
            <v>-257.0025634765625</v>
          </cell>
          <cell r="K532">
            <v>-0.61631309986114502</v>
          </cell>
          <cell r="L532">
            <v>16.707315444946289</v>
          </cell>
          <cell r="M532">
            <v>42.527713775634766</v>
          </cell>
          <cell r="N532">
            <v>25.820398330688477</v>
          </cell>
          <cell r="O532">
            <v>1.5454546213150024</v>
          </cell>
        </row>
        <row r="533">
          <cell r="A533">
            <v>121395927</v>
          </cell>
          <cell r="B533" t="str">
            <v>Arts Academy CS</v>
          </cell>
          <cell r="C533" t="str">
            <v>Charter School</v>
          </cell>
          <cell r="D533">
            <v>5268368.5</v>
          </cell>
          <cell r="E533">
            <v>3468934.25</v>
          </cell>
          <cell r="F533">
            <v>-1799434.25</v>
          </cell>
          <cell r="G533">
            <v>-0.34155437350273132</v>
          </cell>
          <cell r="H533">
            <v>57.5</v>
          </cell>
          <cell r="I533">
            <v>28.328815460205078</v>
          </cell>
          <cell r="J533">
            <v>-29.171184539794922</v>
          </cell>
          <cell r="K533">
            <v>-0.5073249340057373</v>
          </cell>
          <cell r="L533">
            <v>10.408764839172363</v>
          </cell>
          <cell r="M533">
            <v>27.222923278808594</v>
          </cell>
          <cell r="N533">
            <v>16.814159393310547</v>
          </cell>
          <cell r="O533">
            <v>1.615384578704834</v>
          </cell>
          <cell r="P533">
            <v>0</v>
          </cell>
        </row>
        <row r="534">
          <cell r="A534">
            <v>121397803</v>
          </cell>
          <cell r="B534" t="str">
            <v>Whitehall-Coplay SD</v>
          </cell>
          <cell r="C534" t="str">
            <v>School District</v>
          </cell>
          <cell r="D534">
            <v>72679096</v>
          </cell>
          <cell r="E534">
            <v>51450600</v>
          </cell>
          <cell r="F534">
            <v>-21228496</v>
          </cell>
          <cell r="G534">
            <v>-0.29208531975746155</v>
          </cell>
          <cell r="H534">
            <v>602</v>
          </cell>
          <cell r="I534">
            <v>351.11917114257813</v>
          </cell>
          <cell r="J534">
            <v>-250.88082885742188</v>
          </cell>
          <cell r="K534">
            <v>-0.41674557328224182</v>
          </cell>
          <cell r="L534">
            <v>17.591136932373047</v>
          </cell>
          <cell r="M534">
            <v>33.171855926513672</v>
          </cell>
          <cell r="N534">
            <v>15.580718994140625</v>
          </cell>
          <cell r="O534">
            <v>0.88571417331695557</v>
          </cell>
        </row>
        <row r="535">
          <cell r="A535">
            <v>121398065</v>
          </cell>
          <cell r="B535" t="str">
            <v>Executive Education Academy CS</v>
          </cell>
          <cell r="C535" t="str">
            <v>Charter School</v>
          </cell>
          <cell r="D535">
            <v>17907304</v>
          </cell>
          <cell r="E535">
            <v>13008398</v>
          </cell>
          <cell r="F535">
            <v>-4898906</v>
          </cell>
          <cell r="G535">
            <v>-0.27357026934623718</v>
          </cell>
          <cell r="H535">
            <v>157.5</v>
          </cell>
          <cell r="I535">
            <v>85.773834228515625</v>
          </cell>
          <cell r="J535">
            <v>-71.726165771484375</v>
          </cell>
          <cell r="K535">
            <v>-0.45540422201156616</v>
          </cell>
          <cell r="L535">
            <v>14.676755905151367</v>
          </cell>
          <cell r="M535">
            <v>30.718790054321289</v>
          </cell>
          <cell r="N535">
            <v>16.042034149169922</v>
          </cell>
          <cell r="O535">
            <v>1.0930231809616089</v>
          </cell>
          <cell r="P535">
            <v>0</v>
          </cell>
        </row>
        <row r="536">
          <cell r="A536">
            <v>121399898</v>
          </cell>
          <cell r="B536" t="str">
            <v>Arts Academy Elementary CS</v>
          </cell>
          <cell r="C536" t="str">
            <v>Charter School</v>
          </cell>
          <cell r="D536">
            <v>6180110</v>
          </cell>
          <cell r="E536">
            <v>4345118.5</v>
          </cell>
          <cell r="F536">
            <v>-1834991.5</v>
          </cell>
          <cell r="G536">
            <v>-0.29691889882087708</v>
          </cell>
          <cell r="H536">
            <v>40</v>
          </cell>
          <cell r="I536">
            <v>23.349124908447266</v>
          </cell>
          <cell r="J536">
            <v>-16.650875091552734</v>
          </cell>
          <cell r="K536">
            <v>-0.4162718653678894</v>
          </cell>
          <cell r="L536">
            <v>13.386312484741211</v>
          </cell>
          <cell r="M536">
            <v>23.797889709472656</v>
          </cell>
          <cell r="N536">
            <v>10.411577224731445</v>
          </cell>
          <cell r="O536">
            <v>0.77777785062789917</v>
          </cell>
          <cell r="P536">
            <v>0</v>
          </cell>
        </row>
        <row r="537">
          <cell r="A537">
            <v>122000000</v>
          </cell>
          <cell r="B537" t="str">
            <v>Bucks County IU 22</v>
          </cell>
          <cell r="C537" t="str">
            <v>Intermediate Unit</v>
          </cell>
          <cell r="D537">
            <v>156613600</v>
          </cell>
          <cell r="E537">
            <v>106847528</v>
          </cell>
          <cell r="F537">
            <v>-49766072</v>
          </cell>
          <cell r="G537">
            <v>-0.31776341795921326</v>
          </cell>
          <cell r="H537">
            <v>1258</v>
          </cell>
          <cell r="I537">
            <v>676.16864013671875</v>
          </cell>
          <cell r="J537">
            <v>-581.83135986328125</v>
          </cell>
          <cell r="K537">
            <v>-0.462505042552948</v>
          </cell>
          <cell r="L537">
            <v>2.1347305774688721</v>
          </cell>
          <cell r="M537">
            <v>4.3212122917175293</v>
          </cell>
          <cell r="N537">
            <v>2.1864817142486572</v>
          </cell>
          <cell r="O537">
            <v>1.0242425203323364</v>
          </cell>
          <cell r="P537">
            <v>0</v>
          </cell>
        </row>
        <row r="538">
          <cell r="A538">
            <v>122090001</v>
          </cell>
          <cell r="B538" t="str">
            <v>Center for Student Learning CS at Pennsbury</v>
          </cell>
          <cell r="C538" t="str">
            <v>Charter School</v>
          </cell>
          <cell r="D538">
            <v>3635135.5</v>
          </cell>
          <cell r="E538">
            <v>1633685</v>
          </cell>
          <cell r="F538">
            <v>-2001450.5</v>
          </cell>
          <cell r="G538">
            <v>-0.55058485269546509</v>
          </cell>
          <cell r="H538">
            <v>23</v>
          </cell>
          <cell r="I538">
            <v>3.8623046875</v>
          </cell>
          <cell r="J538">
            <v>-19.1376953125</v>
          </cell>
          <cell r="K538">
            <v>-0.83207368850708008</v>
          </cell>
          <cell r="L538">
            <v>10.840800285339355</v>
          </cell>
          <cell r="M538">
            <v>81.305999755859375</v>
          </cell>
          <cell r="N538">
            <v>70.465202331542969</v>
          </cell>
          <cell r="O538">
            <v>6.5</v>
          </cell>
          <cell r="P538">
            <v>0</v>
          </cell>
        </row>
        <row r="539">
          <cell r="A539">
            <v>122091002</v>
          </cell>
          <cell r="B539" t="str">
            <v>Bensalem Township SD</v>
          </cell>
          <cell r="C539" t="str">
            <v>School District</v>
          </cell>
          <cell r="D539">
            <v>202167968</v>
          </cell>
          <cell r="E539">
            <v>137063232</v>
          </cell>
          <cell r="F539">
            <v>-65104736</v>
          </cell>
          <cell r="G539">
            <v>-0.32203289866447449</v>
          </cell>
          <cell r="H539">
            <v>893</v>
          </cell>
          <cell r="I539">
            <v>412.86920166015625</v>
          </cell>
          <cell r="J539">
            <v>-480.13079833984375</v>
          </cell>
          <cell r="K539">
            <v>-0.53766047954559326</v>
          </cell>
          <cell r="L539">
            <v>19.684326171875</v>
          </cell>
          <cell r="M539">
            <v>43.718780517578125</v>
          </cell>
          <cell r="N539">
            <v>24.034454345703125</v>
          </cell>
          <cell r="O539">
            <v>1.2209944725036621</v>
          </cell>
        </row>
        <row r="540">
          <cell r="A540">
            <v>122091303</v>
          </cell>
          <cell r="B540" t="str">
            <v>Bristol Borough SD</v>
          </cell>
          <cell r="C540" t="str">
            <v>School District</v>
          </cell>
          <cell r="D540">
            <v>26059622</v>
          </cell>
          <cell r="E540">
            <v>15355107</v>
          </cell>
          <cell r="F540">
            <v>-10704515</v>
          </cell>
          <cell r="G540">
            <v>-0.41077014803886414</v>
          </cell>
          <cell r="H540">
            <v>148</v>
          </cell>
          <cell r="I540">
            <v>63.887229919433594</v>
          </cell>
          <cell r="J540">
            <v>-84.112770080566406</v>
          </cell>
          <cell r="K540">
            <v>-0.56832951307296753</v>
          </cell>
          <cell r="L540">
            <v>17.030439376831055</v>
          </cell>
          <cell r="M540">
            <v>38.791557312011719</v>
          </cell>
          <cell r="N540">
            <v>21.761117935180664</v>
          </cell>
          <cell r="O540">
            <v>1.2777777910232544</v>
          </cell>
        </row>
        <row r="541">
          <cell r="A541">
            <v>122091352</v>
          </cell>
          <cell r="B541" t="str">
            <v>Bristol Township SD</v>
          </cell>
          <cell r="C541" t="str">
            <v>School District</v>
          </cell>
          <cell r="D541">
            <v>168708352</v>
          </cell>
          <cell r="E541">
            <v>102442000</v>
          </cell>
          <cell r="F541">
            <v>-66266352</v>
          </cell>
          <cell r="G541">
            <v>-0.39278644323348999</v>
          </cell>
          <cell r="H541">
            <v>735.5</v>
          </cell>
          <cell r="I541">
            <v>266.71005249023438</v>
          </cell>
          <cell r="J541">
            <v>-468.78994750976563</v>
          </cell>
          <cell r="K541">
            <v>-0.63737589120864868</v>
          </cell>
          <cell r="L541">
            <v>18.871917724609375</v>
          </cell>
          <cell r="M541">
            <v>52.032569885253906</v>
          </cell>
          <cell r="N541">
            <v>33.160652160644531</v>
          </cell>
          <cell r="O541">
            <v>1.7571426630020142</v>
          </cell>
        </row>
        <row r="542">
          <cell r="A542">
            <v>122091457</v>
          </cell>
          <cell r="B542" t="str">
            <v>Bucks County Technical High School</v>
          </cell>
          <cell r="C542" t="str">
            <v>Vo-Tech</v>
          </cell>
          <cell r="D542">
            <v>27647018</v>
          </cell>
          <cell r="E542">
            <v>14428494</v>
          </cell>
          <cell r="F542">
            <v>-13218524</v>
          </cell>
          <cell r="G542">
            <v>-0.47811752557754517</v>
          </cell>
          <cell r="H542">
            <v>200.5</v>
          </cell>
          <cell r="I542">
            <v>87.457572937011719</v>
          </cell>
          <cell r="J542">
            <v>-113.04242706298828</v>
          </cell>
          <cell r="K542">
            <v>-0.56380259990692139</v>
          </cell>
          <cell r="L542">
            <v>13.263636589050293</v>
          </cell>
          <cell r="M542">
            <v>30.395833969116211</v>
          </cell>
          <cell r="N542">
            <v>17.132198333740234</v>
          </cell>
          <cell r="O542">
            <v>1.2916666269302368</v>
          </cell>
          <cell r="P542">
            <v>0</v>
          </cell>
        </row>
        <row r="543">
          <cell r="A543">
            <v>122092002</v>
          </cell>
          <cell r="B543" t="str">
            <v>Centennial SD</v>
          </cell>
          <cell r="C543" t="str">
            <v>School District</v>
          </cell>
          <cell r="D543">
            <v>123598648</v>
          </cell>
          <cell r="E543">
            <v>65857552</v>
          </cell>
          <cell r="F543">
            <v>-57741096</v>
          </cell>
          <cell r="G543">
            <v>-0.46716606616973877</v>
          </cell>
          <cell r="H543">
            <v>799.5</v>
          </cell>
          <cell r="I543">
            <v>289.98291015625</v>
          </cell>
          <cell r="J543">
            <v>-509.51708984375</v>
          </cell>
          <cell r="K543">
            <v>-0.63729465007781982</v>
          </cell>
          <cell r="L543">
            <v>15.306538581848145</v>
          </cell>
          <cell r="M543">
            <v>41.192596435546875</v>
          </cell>
          <cell r="N543">
            <v>25.886058807373047</v>
          </cell>
          <cell r="O543">
            <v>1.6911764144897461</v>
          </cell>
        </row>
        <row r="544">
          <cell r="A544">
            <v>122092102</v>
          </cell>
          <cell r="B544" t="str">
            <v>Central Bucks SD</v>
          </cell>
          <cell r="C544" t="str">
            <v>School District</v>
          </cell>
          <cell r="D544">
            <v>341385792</v>
          </cell>
          <cell r="E544">
            <v>210000576</v>
          </cell>
          <cell r="F544">
            <v>-131385216</v>
          </cell>
          <cell r="G544">
            <v>-0.38485848903656006</v>
          </cell>
          <cell r="H544">
            <v>2549.5</v>
          </cell>
          <cell r="I544">
            <v>1293.865234375</v>
          </cell>
          <cell r="J544">
            <v>-1255.634765625</v>
          </cell>
          <cell r="K544">
            <v>-0.492502361536026</v>
          </cell>
          <cell r="L544">
            <v>15.388483047485352</v>
          </cell>
          <cell r="M544">
            <v>33.894706726074219</v>
          </cell>
          <cell r="N544">
            <v>18.506223678588867</v>
          </cell>
          <cell r="O544">
            <v>1.2026021480560303</v>
          </cell>
        </row>
        <row r="545">
          <cell r="A545">
            <v>122092353</v>
          </cell>
          <cell r="B545" t="str">
            <v>Council Rock SD</v>
          </cell>
          <cell r="C545" t="str">
            <v>School District</v>
          </cell>
          <cell r="D545">
            <v>242057984</v>
          </cell>
          <cell r="E545">
            <v>130126136</v>
          </cell>
          <cell r="F545">
            <v>-111931848</v>
          </cell>
          <cell r="G545">
            <v>-0.46241751313209534</v>
          </cell>
          <cell r="H545">
            <v>1336.5</v>
          </cell>
          <cell r="I545">
            <v>538.4180908203125</v>
          </cell>
          <cell r="J545">
            <v>-798.0819091796875</v>
          </cell>
          <cell r="K545">
            <v>-0.59714323282241821</v>
          </cell>
          <cell r="L545">
            <v>15.06258487701416</v>
          </cell>
          <cell r="M545">
            <v>35.910797119140625</v>
          </cell>
          <cell r="N545">
            <v>20.848213195800781</v>
          </cell>
          <cell r="O545">
            <v>1.384105920791626</v>
          </cell>
        </row>
        <row r="546">
          <cell r="A546">
            <v>122093140</v>
          </cell>
          <cell r="B546" t="str">
            <v>School Lane CS</v>
          </cell>
          <cell r="C546" t="str">
            <v>Charter School</v>
          </cell>
          <cell r="D546">
            <v>21210640</v>
          </cell>
          <cell r="E546">
            <v>18943488</v>
          </cell>
          <cell r="F546">
            <v>-2267152</v>
          </cell>
          <cell r="G546">
            <v>-0.10688748955726624</v>
          </cell>
          <cell r="H546">
            <v>159.5</v>
          </cell>
          <cell r="I546">
            <v>130.94354248046875</v>
          </cell>
          <cell r="J546">
            <v>-28.55645751953125</v>
          </cell>
          <cell r="K546">
            <v>-0.17903734743595123</v>
          </cell>
          <cell r="L546">
            <v>12.150740623474121</v>
          </cell>
          <cell r="M546">
            <v>14.912272453308105</v>
          </cell>
          <cell r="N546">
            <v>2.7615318298339844</v>
          </cell>
          <cell r="O546">
            <v>0.22727271914482117</v>
          </cell>
          <cell r="P546">
            <v>0</v>
          </cell>
        </row>
        <row r="547">
          <cell r="A547">
            <v>122093460</v>
          </cell>
          <cell r="B547" t="str">
            <v>Bucks County Montessori CS</v>
          </cell>
          <cell r="C547" t="str">
            <v>Charter School</v>
          </cell>
          <cell r="D547">
            <v>3314774</v>
          </cell>
          <cell r="E547">
            <v>1909941</v>
          </cell>
          <cell r="F547">
            <v>-1404833</v>
          </cell>
          <cell r="G547">
            <v>-0.42380958795547485</v>
          </cell>
          <cell r="H547">
            <v>24.5</v>
          </cell>
          <cell r="I547">
            <v>6.8612966537475586</v>
          </cell>
          <cell r="J547">
            <v>-17.638702392578125</v>
          </cell>
          <cell r="K547">
            <v>-0.71994704008102417</v>
          </cell>
          <cell r="L547">
            <v>12.058823585510254</v>
          </cell>
          <cell r="M547">
            <v>68.333335876464844</v>
          </cell>
          <cell r="N547">
            <v>56.274513244628906</v>
          </cell>
          <cell r="O547">
            <v>4.6666669845581055</v>
          </cell>
          <cell r="P547">
            <v>0</v>
          </cell>
        </row>
        <row r="548">
          <cell r="A548">
            <v>122097007</v>
          </cell>
          <cell r="B548" t="str">
            <v>Middle Bucks Institute of Technology</v>
          </cell>
          <cell r="C548" t="str">
            <v>Vo-Tech</v>
          </cell>
          <cell r="D548">
            <v>12084423</v>
          </cell>
          <cell r="E548">
            <v>8332973</v>
          </cell>
          <cell r="F548">
            <v>-3751450</v>
          </cell>
          <cell r="G548">
            <v>-0.31043684482574463</v>
          </cell>
          <cell r="H548">
            <v>74.5</v>
          </cell>
          <cell r="I548">
            <v>39.108200073242188</v>
          </cell>
          <cell r="J548">
            <v>-35.391799926757813</v>
          </cell>
          <cell r="K548">
            <v>-0.47505772113800049</v>
          </cell>
          <cell r="L548">
            <v>25.53125</v>
          </cell>
          <cell r="M548">
            <v>51.0625</v>
          </cell>
          <cell r="N548">
            <v>25.53125</v>
          </cell>
          <cell r="O548">
            <v>1</v>
          </cell>
          <cell r="P548">
            <v>0</v>
          </cell>
        </row>
        <row r="549">
          <cell r="A549">
            <v>122097203</v>
          </cell>
          <cell r="B549" t="str">
            <v>Morrisville Borough SD</v>
          </cell>
          <cell r="C549" t="str">
            <v>School District</v>
          </cell>
          <cell r="D549">
            <v>22449112</v>
          </cell>
          <cell r="E549">
            <v>11986200</v>
          </cell>
          <cell r="F549">
            <v>-10462912</v>
          </cell>
          <cell r="G549">
            <v>-0.46607241034507751</v>
          </cell>
          <cell r="H549">
            <v>136.5</v>
          </cell>
          <cell r="I549">
            <v>37.094005584716797</v>
          </cell>
          <cell r="J549">
            <v>-99.405990600585938</v>
          </cell>
          <cell r="K549">
            <v>-0.72824901342391968</v>
          </cell>
          <cell r="L549">
            <v>16.837984085083008</v>
          </cell>
          <cell r="M549">
            <v>56.126609802246094</v>
          </cell>
          <cell r="N549">
            <v>39.288627624511719</v>
          </cell>
          <cell r="O549">
            <v>2.3333330154418945</v>
          </cell>
        </row>
        <row r="550">
          <cell r="A550">
            <v>122097502</v>
          </cell>
          <cell r="B550" t="str">
            <v>Neshaminy SD</v>
          </cell>
          <cell r="C550" t="str">
            <v>School District</v>
          </cell>
          <cell r="D550">
            <v>242025904</v>
          </cell>
          <cell r="E550">
            <v>160412000</v>
          </cell>
          <cell r="F550">
            <v>-81613904</v>
          </cell>
          <cell r="G550">
            <v>-0.33721143007278442</v>
          </cell>
          <cell r="H550">
            <v>1069.5</v>
          </cell>
          <cell r="I550">
            <v>421.88198852539063</v>
          </cell>
          <cell r="J550">
            <v>-647.6180419921875</v>
          </cell>
          <cell r="K550">
            <v>-0.60553348064422607</v>
          </cell>
          <cell r="L550">
            <v>17.807559967041016</v>
          </cell>
          <cell r="M550">
            <v>46.680007934570313</v>
          </cell>
          <cell r="N550">
            <v>28.872447967529297</v>
          </cell>
          <cell r="O550">
            <v>1.6213589906692505</v>
          </cell>
        </row>
        <row r="551">
          <cell r="A551">
            <v>122097604</v>
          </cell>
          <cell r="B551" t="str">
            <v>New Hope-Solebury SD</v>
          </cell>
          <cell r="C551" t="str">
            <v>School District</v>
          </cell>
          <cell r="D551">
            <v>42084416</v>
          </cell>
          <cell r="E551">
            <v>18456552</v>
          </cell>
          <cell r="F551">
            <v>-23627864</v>
          </cell>
          <cell r="G551">
            <v>-0.56143975257873535</v>
          </cell>
          <cell r="H551">
            <v>220</v>
          </cell>
          <cell r="I551">
            <v>58.124584197998047</v>
          </cell>
          <cell r="J551">
            <v>-161.87541198730469</v>
          </cell>
          <cell r="K551">
            <v>-0.73579734563827515</v>
          </cell>
          <cell r="L551">
            <v>12.854280471801758</v>
          </cell>
          <cell r="M551">
            <v>49.121715545654297</v>
          </cell>
          <cell r="N551">
            <v>36.267433166503906</v>
          </cell>
          <cell r="O551">
            <v>2.8214285373687744</v>
          </cell>
        </row>
        <row r="552">
          <cell r="A552">
            <v>122098003</v>
          </cell>
          <cell r="B552" t="str">
            <v>Palisades SD</v>
          </cell>
          <cell r="C552" t="str">
            <v>School District</v>
          </cell>
          <cell r="D552">
            <v>43923976</v>
          </cell>
          <cell r="E552">
            <v>19855416</v>
          </cell>
          <cell r="F552">
            <v>-24068560</v>
          </cell>
          <cell r="G552">
            <v>-0.54795950651168823</v>
          </cell>
          <cell r="H552">
            <v>287</v>
          </cell>
          <cell r="I552">
            <v>67.780914306640625</v>
          </cell>
          <cell r="J552">
            <v>-219.21908569335938</v>
          </cell>
          <cell r="K552">
            <v>-0.76382958889007568</v>
          </cell>
          <cell r="L552">
            <v>11.703332901000977</v>
          </cell>
          <cell r="M552">
            <v>63.198001861572266</v>
          </cell>
          <cell r="N552">
            <v>51.494667053222656</v>
          </cell>
          <cell r="O552">
            <v>4.4000005722045898</v>
          </cell>
        </row>
        <row r="553">
          <cell r="A553">
            <v>122098103</v>
          </cell>
          <cell r="B553" t="str">
            <v>Pennridge SD</v>
          </cell>
          <cell r="C553" t="str">
            <v>School District</v>
          </cell>
          <cell r="D553">
            <v>141367776</v>
          </cell>
          <cell r="E553">
            <v>88814384</v>
          </cell>
          <cell r="F553">
            <v>-52553392</v>
          </cell>
          <cell r="G553">
            <v>-0.37174943089485168</v>
          </cell>
          <cell r="H553">
            <v>864.5</v>
          </cell>
          <cell r="I553">
            <v>409.50469970703125</v>
          </cell>
          <cell r="J553">
            <v>-454.99530029296875</v>
          </cell>
          <cell r="K553">
            <v>-0.52631032466888428</v>
          </cell>
          <cell r="L553">
            <v>15.806092262268066</v>
          </cell>
          <cell r="M553">
            <v>33.774337768554688</v>
          </cell>
          <cell r="N553">
            <v>17.968246459960938</v>
          </cell>
          <cell r="O553">
            <v>1.1367924213409424</v>
          </cell>
        </row>
        <row r="554">
          <cell r="A554">
            <v>122098202</v>
          </cell>
          <cell r="B554" t="str">
            <v>Pennsbury SD</v>
          </cell>
          <cell r="C554" t="str">
            <v>School District</v>
          </cell>
          <cell r="D554">
            <v>227658464</v>
          </cell>
          <cell r="E554">
            <v>122166312</v>
          </cell>
          <cell r="F554">
            <v>-105492152</v>
          </cell>
          <cell r="G554">
            <v>-0.46337899565696716</v>
          </cell>
          <cell r="H554">
            <v>1502.5</v>
          </cell>
          <cell r="I554">
            <v>489.78009033203125</v>
          </cell>
          <cell r="J554">
            <v>-1012.7199096679688</v>
          </cell>
          <cell r="K554">
            <v>-0.67402321100234985</v>
          </cell>
          <cell r="L554">
            <v>13.106870651245117</v>
          </cell>
          <cell r="M554">
            <v>46.360546112060547</v>
          </cell>
          <cell r="N554">
            <v>33.253677368164063</v>
          </cell>
          <cell r="O554">
            <v>2.5371179580688477</v>
          </cell>
        </row>
        <row r="555">
          <cell r="A555">
            <v>122098403</v>
          </cell>
          <cell r="B555" t="str">
            <v>Quakertown Community SD</v>
          </cell>
          <cell r="C555" t="str">
            <v>School District</v>
          </cell>
          <cell r="D555">
            <v>112807776</v>
          </cell>
          <cell r="E555">
            <v>65038792</v>
          </cell>
          <cell r="F555">
            <v>-47768984</v>
          </cell>
          <cell r="G555">
            <v>-0.42345470190048218</v>
          </cell>
          <cell r="H555">
            <v>563</v>
          </cell>
          <cell r="I555">
            <v>210.62924194335938</v>
          </cell>
          <cell r="J555">
            <v>-352.37075805664063</v>
          </cell>
          <cell r="K555">
            <v>-0.62588053941726685</v>
          </cell>
          <cell r="L555">
            <v>17.68366813659668</v>
          </cell>
          <cell r="M555">
            <v>49.380809783935547</v>
          </cell>
          <cell r="N555">
            <v>31.697141647338867</v>
          </cell>
          <cell r="O555">
            <v>1.7924528121948242</v>
          </cell>
        </row>
        <row r="556">
          <cell r="A556">
            <v>122099007</v>
          </cell>
          <cell r="B556" t="str">
            <v>Upper Bucks County Technical School</v>
          </cell>
          <cell r="C556" t="str">
            <v>Vo-Tech</v>
          </cell>
          <cell r="D556">
            <v>9751078</v>
          </cell>
          <cell r="E556">
            <v>6981089.5</v>
          </cell>
          <cell r="F556">
            <v>-2769988.5</v>
          </cell>
          <cell r="G556">
            <v>-0.28406998515129089</v>
          </cell>
          <cell r="H556">
            <v>55.5</v>
          </cell>
          <cell r="I556">
            <v>30.507659912109375</v>
          </cell>
          <cell r="J556">
            <v>-24.992340087890625</v>
          </cell>
          <cell r="K556">
            <v>-0.45031243562698364</v>
          </cell>
          <cell r="L556">
            <v>29.719999313354492</v>
          </cell>
          <cell r="M556">
            <v>46.4375</v>
          </cell>
          <cell r="N556">
            <v>16.717500686645508</v>
          </cell>
          <cell r="O556">
            <v>0.56250005960464478</v>
          </cell>
          <cell r="P556">
            <v>0</v>
          </cell>
        </row>
        <row r="557">
          <cell r="A557">
            <v>123000000</v>
          </cell>
          <cell r="B557" t="str">
            <v>Montgomery County IU 23</v>
          </cell>
          <cell r="C557" t="str">
            <v>Intermediate Unit</v>
          </cell>
          <cell r="D557">
            <v>140175792</v>
          </cell>
          <cell r="E557">
            <v>73922672</v>
          </cell>
          <cell r="F557">
            <v>-66253120</v>
          </cell>
          <cell r="G557">
            <v>-0.47264310717582703</v>
          </cell>
          <cell r="H557">
            <v>490.5</v>
          </cell>
          <cell r="I557">
            <v>160.42306518554688</v>
          </cell>
          <cell r="J557">
            <v>-330.07693481445313</v>
          </cell>
          <cell r="K557">
            <v>-0.6729397177696228</v>
          </cell>
          <cell r="L557">
            <v>1.6170213222503662</v>
          </cell>
          <cell r="M557">
            <v>4.9032258987426758</v>
          </cell>
          <cell r="N557">
            <v>3.2862045764923096</v>
          </cell>
          <cell r="O557">
            <v>2.0322580337524414</v>
          </cell>
          <cell r="P557">
            <v>0</v>
          </cell>
        </row>
        <row r="558">
          <cell r="A558">
            <v>123460001</v>
          </cell>
          <cell r="B558" t="str">
            <v>Pennsylvania Virtual CS</v>
          </cell>
          <cell r="C558" t="str">
            <v>Charter School</v>
          </cell>
          <cell r="D558">
            <v>36086672</v>
          </cell>
          <cell r="E558">
            <v>23511084</v>
          </cell>
          <cell r="F558">
            <v>-12575588</v>
          </cell>
          <cell r="G558">
            <v>-0.34848290681838989</v>
          </cell>
          <cell r="H558">
            <v>198</v>
          </cell>
          <cell r="I558">
            <v>84.437942504882813</v>
          </cell>
          <cell r="J558">
            <v>-113.56205749511719</v>
          </cell>
          <cell r="K558">
            <v>-0.57354575395584106</v>
          </cell>
          <cell r="L558">
            <v>18.80634880065918</v>
          </cell>
          <cell r="M558">
            <v>46.588455200195313</v>
          </cell>
          <cell r="N558">
            <v>27.782106399536133</v>
          </cell>
          <cell r="O558">
            <v>1.4772727489471436</v>
          </cell>
          <cell r="P558">
            <v>0</v>
          </cell>
        </row>
        <row r="559">
          <cell r="A559">
            <v>123460302</v>
          </cell>
          <cell r="B559" t="str">
            <v>Abington SD</v>
          </cell>
          <cell r="C559" t="str">
            <v>School District</v>
          </cell>
          <cell r="D559">
            <v>156102144</v>
          </cell>
          <cell r="E559">
            <v>92320096</v>
          </cell>
          <cell r="F559">
            <v>-63782048</v>
          </cell>
          <cell r="G559">
            <v>-0.40859174728393555</v>
          </cell>
          <cell r="H559">
            <v>1058</v>
          </cell>
          <cell r="I559">
            <v>487.91107177734375</v>
          </cell>
          <cell r="J559">
            <v>-570.08892822265625</v>
          </cell>
          <cell r="K559">
            <v>-0.53883641958236694</v>
          </cell>
          <cell r="L559">
            <v>16.053354263305664</v>
          </cell>
          <cell r="M559">
            <v>38.485050201416016</v>
          </cell>
          <cell r="N559">
            <v>22.431695938110352</v>
          </cell>
          <cell r="O559">
            <v>1.3973214626312256</v>
          </cell>
        </row>
        <row r="560">
          <cell r="A560">
            <v>123460504</v>
          </cell>
          <cell r="B560" t="str">
            <v>Bryn Athyn SD</v>
          </cell>
          <cell r="C560" t="str">
            <v>School District</v>
          </cell>
          <cell r="D560">
            <v>230386</v>
          </cell>
          <cell r="E560">
            <v>182377</v>
          </cell>
          <cell r="F560">
            <v>-48009</v>
          </cell>
          <cell r="G560">
            <v>-0.20838506519794464</v>
          </cell>
        </row>
        <row r="561">
          <cell r="A561">
            <v>123460957</v>
          </cell>
          <cell r="B561" t="str">
            <v>Central Montco Technical High School</v>
          </cell>
          <cell r="C561" t="str">
            <v>Vo-Tech</v>
          </cell>
          <cell r="D561">
            <v>9884537</v>
          </cell>
          <cell r="E561">
            <v>7803402</v>
          </cell>
          <cell r="F561">
            <v>-2081135</v>
          </cell>
          <cell r="G561">
            <v>-0.21054451167583466</v>
          </cell>
          <cell r="H561">
            <v>54</v>
          </cell>
          <cell r="I561">
            <v>40.003799438476563</v>
          </cell>
          <cell r="J561">
            <v>-13.996200561523438</v>
          </cell>
          <cell r="K561">
            <v>-0.25918889045715332</v>
          </cell>
          <cell r="L561">
            <v>35.782608032226563</v>
          </cell>
          <cell r="M561">
            <v>48.411766052246094</v>
          </cell>
          <cell r="N561">
            <v>12.629158020019531</v>
          </cell>
          <cell r="O561">
            <v>0.35294124484062195</v>
          </cell>
          <cell r="P561">
            <v>0</v>
          </cell>
        </row>
        <row r="562">
          <cell r="A562">
            <v>123461302</v>
          </cell>
          <cell r="B562" t="str">
            <v>Cheltenham SD</v>
          </cell>
          <cell r="C562" t="str">
            <v>School District</v>
          </cell>
          <cell r="D562">
            <v>119741424</v>
          </cell>
          <cell r="E562">
            <v>51357132</v>
          </cell>
          <cell r="F562">
            <v>-68384288</v>
          </cell>
          <cell r="G562">
            <v>-0.57109969854354858</v>
          </cell>
          <cell r="H562">
            <v>680</v>
          </cell>
          <cell r="I562">
            <v>137.37301635742188</v>
          </cell>
          <cell r="J562">
            <v>-542.626953125</v>
          </cell>
          <cell r="K562">
            <v>-0.79798078536987305</v>
          </cell>
          <cell r="L562">
            <v>13.257952690124512</v>
          </cell>
          <cell r="M562">
            <v>64.395774841308594</v>
          </cell>
          <cell r="N562">
            <v>51.137821197509766</v>
          </cell>
          <cell r="O562">
            <v>3.8571431636810303</v>
          </cell>
        </row>
        <row r="563">
          <cell r="A563">
            <v>123461602</v>
          </cell>
          <cell r="B563" t="str">
            <v>Colonial SD</v>
          </cell>
          <cell r="C563" t="str">
            <v>School District</v>
          </cell>
          <cell r="D563">
            <v>131852376</v>
          </cell>
          <cell r="E563">
            <v>67497888</v>
          </cell>
          <cell r="F563">
            <v>-64354488</v>
          </cell>
          <cell r="G563">
            <v>-0.48807984590530396</v>
          </cell>
          <cell r="H563">
            <v>675</v>
          </cell>
          <cell r="I563">
            <v>235.14151000976563</v>
          </cell>
          <cell r="J563">
            <v>-439.85848999023438</v>
          </cell>
          <cell r="K563">
            <v>-0.65164220333099365</v>
          </cell>
          <cell r="L563">
            <v>13.701375007629395</v>
          </cell>
          <cell r="M563">
            <v>40.685764312744141</v>
          </cell>
          <cell r="N563">
            <v>26.984390258789063</v>
          </cell>
          <cell r="O563">
            <v>1.9694657325744629</v>
          </cell>
        </row>
        <row r="564">
          <cell r="A564">
            <v>123463370</v>
          </cell>
          <cell r="B564" t="str">
            <v>Souderton CS Collaborative</v>
          </cell>
          <cell r="C564" t="str">
            <v>Charter School</v>
          </cell>
          <cell r="D564">
            <v>3888256</v>
          </cell>
          <cell r="E564">
            <v>2190196</v>
          </cell>
          <cell r="F564">
            <v>-1698060</v>
          </cell>
          <cell r="G564">
            <v>-0.43671506643295288</v>
          </cell>
          <cell r="H564">
            <v>37.5</v>
          </cell>
          <cell r="I564">
            <v>10.800125122070313</v>
          </cell>
          <cell r="J564">
            <v>-26.699874877929688</v>
          </cell>
          <cell r="K564">
            <v>-0.71199667453765869</v>
          </cell>
          <cell r="L564">
            <v>8.7711153030395508</v>
          </cell>
          <cell r="M564">
            <v>38.008167266845703</v>
          </cell>
          <cell r="N564">
            <v>29.237052917480469</v>
          </cell>
          <cell r="O564">
            <v>3.3333334922790527</v>
          </cell>
          <cell r="P564">
            <v>0</v>
          </cell>
        </row>
        <row r="565">
          <cell r="A565">
            <v>123463507</v>
          </cell>
          <cell r="B565" t="str">
            <v>Eastern Center for Arts &amp; Technology</v>
          </cell>
          <cell r="C565" t="str">
            <v>Vo-Tech</v>
          </cell>
          <cell r="D565">
            <v>10391069</v>
          </cell>
          <cell r="E565">
            <v>6350813</v>
          </cell>
          <cell r="F565">
            <v>-4040256</v>
          </cell>
          <cell r="G565">
            <v>-0.38882005214691162</v>
          </cell>
          <cell r="H565">
            <v>41.5</v>
          </cell>
          <cell r="I565">
            <v>19.282474517822266</v>
          </cell>
          <cell r="J565">
            <v>-22.217525482177734</v>
          </cell>
          <cell r="K565">
            <v>-0.53536206483840942</v>
          </cell>
          <cell r="L565">
            <v>32.625</v>
          </cell>
          <cell r="M565">
            <v>74.571426391601563</v>
          </cell>
          <cell r="N565">
            <v>41.946426391601563</v>
          </cell>
          <cell r="O565">
            <v>1.2857142686843872</v>
          </cell>
          <cell r="P565">
            <v>0</v>
          </cell>
        </row>
        <row r="566">
          <cell r="A566">
            <v>123463603</v>
          </cell>
          <cell r="B566" t="str">
            <v>Hatboro-Horsham SD</v>
          </cell>
          <cell r="C566" t="str">
            <v>School District</v>
          </cell>
          <cell r="D566">
            <v>107617744</v>
          </cell>
          <cell r="E566">
            <v>55150920</v>
          </cell>
          <cell r="F566">
            <v>-52466824</v>
          </cell>
          <cell r="G566">
            <v>-0.48752948641777039</v>
          </cell>
          <cell r="H566">
            <v>716.5</v>
          </cell>
          <cell r="I566">
            <v>232.21720886230469</v>
          </cell>
          <cell r="J566">
            <v>-484.28277587890625</v>
          </cell>
          <cell r="K566">
            <v>-0.67590057849884033</v>
          </cell>
          <cell r="L566">
            <v>12.308023452758789</v>
          </cell>
          <cell r="M566">
            <v>39.869579315185547</v>
          </cell>
          <cell r="N566">
            <v>27.561555862426758</v>
          </cell>
          <cell r="O566">
            <v>2.2393162250518799</v>
          </cell>
        </row>
        <row r="567">
          <cell r="A567">
            <v>123463803</v>
          </cell>
          <cell r="B567" t="str">
            <v>Jenkintown SD</v>
          </cell>
          <cell r="C567" t="str">
            <v>School District</v>
          </cell>
          <cell r="D567">
            <v>16736662</v>
          </cell>
          <cell r="E567">
            <v>8790552</v>
          </cell>
          <cell r="F567">
            <v>-7946110</v>
          </cell>
          <cell r="G567">
            <v>-0.47477269172668457</v>
          </cell>
          <cell r="H567">
            <v>110</v>
          </cell>
          <cell r="I567">
            <v>35.310451507568359</v>
          </cell>
          <cell r="J567">
            <v>-74.689544677734375</v>
          </cell>
          <cell r="K567">
            <v>-0.67899584770202637</v>
          </cell>
          <cell r="L567">
            <v>12.869754791259766</v>
          </cell>
          <cell r="M567">
            <v>38.609264373779297</v>
          </cell>
          <cell r="N567">
            <v>25.739509582519531</v>
          </cell>
          <cell r="O567">
            <v>2</v>
          </cell>
        </row>
        <row r="568">
          <cell r="A568">
            <v>123464502</v>
          </cell>
          <cell r="B568" t="str">
            <v>Lower Merion SD</v>
          </cell>
          <cell r="C568" t="str">
            <v>School District</v>
          </cell>
          <cell r="D568">
            <v>279202816</v>
          </cell>
          <cell r="E568">
            <v>92684976</v>
          </cell>
          <cell r="F568">
            <v>-186517840</v>
          </cell>
          <cell r="G568">
            <v>-0.66803711652755737</v>
          </cell>
          <cell r="H568">
            <v>1436.5</v>
          </cell>
          <cell r="I568">
            <v>202.67291259765625</v>
          </cell>
          <cell r="J568">
            <v>-1233.8271484375</v>
          </cell>
          <cell r="K568">
            <v>-0.85891205072402954</v>
          </cell>
          <cell r="L568">
            <v>12.609174728393555</v>
          </cell>
          <cell r="M568">
            <v>96.487594604492188</v>
          </cell>
          <cell r="N568">
            <v>83.87841796875</v>
          </cell>
          <cell r="O568">
            <v>6.6521735191345215</v>
          </cell>
        </row>
        <row r="569">
          <cell r="A569">
            <v>123464603</v>
          </cell>
          <cell r="B569" t="str">
            <v>Lower Moreland Township SD</v>
          </cell>
          <cell r="C569" t="str">
            <v>School District</v>
          </cell>
          <cell r="D569">
            <v>50644908</v>
          </cell>
          <cell r="E569">
            <v>26243716</v>
          </cell>
          <cell r="F569">
            <v>-24401192</v>
          </cell>
          <cell r="G569">
            <v>-0.48180937767028809</v>
          </cell>
          <cell r="H569">
            <v>235</v>
          </cell>
          <cell r="I569">
            <v>64.66729736328125</v>
          </cell>
          <cell r="J569">
            <v>-170.33270263671875</v>
          </cell>
          <cell r="K569">
            <v>-0.72482001781463623</v>
          </cell>
          <cell r="L569">
            <v>14.740396499633789</v>
          </cell>
          <cell r="M569">
            <v>50.363021850585938</v>
          </cell>
          <cell r="N569">
            <v>35.622627258300781</v>
          </cell>
          <cell r="O569">
            <v>2.4166667461395264</v>
          </cell>
        </row>
        <row r="570">
          <cell r="A570">
            <v>123465303</v>
          </cell>
          <cell r="B570" t="str">
            <v>Methacton SD</v>
          </cell>
          <cell r="C570" t="str">
            <v>School District</v>
          </cell>
          <cell r="D570">
            <v>111615744</v>
          </cell>
          <cell r="E570">
            <v>56611552</v>
          </cell>
          <cell r="F570">
            <v>-55004192</v>
          </cell>
          <cell r="G570">
            <v>-0.49279958009719849</v>
          </cell>
          <cell r="H570">
            <v>623.5</v>
          </cell>
          <cell r="I570">
            <v>179.61021423339844</v>
          </cell>
          <cell r="J570">
            <v>-443.8897705078125</v>
          </cell>
          <cell r="K570">
            <v>-0.71193224191665649</v>
          </cell>
          <cell r="L570">
            <v>13.707892417907715</v>
          </cell>
          <cell r="M570">
            <v>49.23651123046875</v>
          </cell>
          <cell r="N570">
            <v>35.528617858886719</v>
          </cell>
          <cell r="O570">
            <v>2.59183669090271</v>
          </cell>
        </row>
        <row r="571">
          <cell r="A571">
            <v>123465507</v>
          </cell>
          <cell r="B571" t="str">
            <v>North Montco Tech Career Center</v>
          </cell>
          <cell r="C571" t="str">
            <v>Vo-Tech</v>
          </cell>
          <cell r="D571">
            <v>13244351</v>
          </cell>
          <cell r="E571">
            <v>10511704</v>
          </cell>
          <cell r="F571">
            <v>-2732647</v>
          </cell>
          <cell r="G571">
            <v>-0.2063254714012146</v>
          </cell>
          <cell r="H571">
            <v>64</v>
          </cell>
          <cell r="I571">
            <v>43.780441284179688</v>
          </cell>
          <cell r="J571">
            <v>-20.219558715820313</v>
          </cell>
          <cell r="K571">
            <v>-0.31593060493469238</v>
          </cell>
          <cell r="L571">
            <v>29.05555534362793</v>
          </cell>
          <cell r="M571">
            <v>47.545455932617188</v>
          </cell>
          <cell r="N571">
            <v>18.489900588989258</v>
          </cell>
          <cell r="O571">
            <v>0.636363685131073</v>
          </cell>
          <cell r="P571">
            <v>0</v>
          </cell>
        </row>
        <row r="572">
          <cell r="A572">
            <v>123465602</v>
          </cell>
          <cell r="B572" t="str">
            <v>Norristown Area SD</v>
          </cell>
          <cell r="C572" t="str">
            <v>School District</v>
          </cell>
          <cell r="D572">
            <v>162738928</v>
          </cell>
          <cell r="E572">
            <v>97353040</v>
          </cell>
          <cell r="F572">
            <v>-65385888</v>
          </cell>
          <cell r="G572">
            <v>-0.40178394317626953</v>
          </cell>
          <cell r="H572">
            <v>824.5</v>
          </cell>
          <cell r="I572">
            <v>359.034912109375</v>
          </cell>
          <cell r="J572">
            <v>-465.465087890625</v>
          </cell>
          <cell r="K572">
            <v>-0.56454223394393921</v>
          </cell>
          <cell r="L572">
            <v>17.243858337402344</v>
          </cell>
          <cell r="M572">
            <v>39.928737640380859</v>
          </cell>
          <cell r="N572">
            <v>22.684879302978516</v>
          </cell>
          <cell r="O572">
            <v>1.3155338764190674</v>
          </cell>
        </row>
        <row r="573">
          <cell r="A573">
            <v>123465702</v>
          </cell>
          <cell r="B573" t="str">
            <v>North Penn SD</v>
          </cell>
          <cell r="C573" t="str">
            <v>School District</v>
          </cell>
          <cell r="D573">
            <v>316173504</v>
          </cell>
          <cell r="E573">
            <v>200091264</v>
          </cell>
          <cell r="F573">
            <v>-116082240</v>
          </cell>
          <cell r="G573">
            <v>-0.36714726686477661</v>
          </cell>
          <cell r="H573">
            <v>1827</v>
          </cell>
          <cell r="I573">
            <v>764.48486328125</v>
          </cell>
          <cell r="J573">
            <v>-1062.51513671875</v>
          </cell>
          <cell r="K573">
            <v>-0.58156275749206543</v>
          </cell>
          <cell r="L573">
            <v>14.148416519165039</v>
          </cell>
          <cell r="M573">
            <v>35.996387481689453</v>
          </cell>
          <cell r="N573">
            <v>21.847970962524414</v>
          </cell>
          <cell r="O573">
            <v>1.5441989898681641</v>
          </cell>
        </row>
        <row r="574">
          <cell r="A574">
            <v>123466103</v>
          </cell>
          <cell r="B574" t="str">
            <v>Perkiomen Valley SD</v>
          </cell>
          <cell r="C574" t="str">
            <v>School District</v>
          </cell>
          <cell r="D574">
            <v>111480008</v>
          </cell>
          <cell r="E574">
            <v>67557760</v>
          </cell>
          <cell r="F574">
            <v>-43922248</v>
          </cell>
          <cell r="G574">
            <v>-0.39399215579032898</v>
          </cell>
          <cell r="H574">
            <v>722.5</v>
          </cell>
          <cell r="I574">
            <v>314.07571411132813</v>
          </cell>
          <cell r="J574">
            <v>-408.42428588867188</v>
          </cell>
          <cell r="K574">
            <v>-0.56529313325881958</v>
          </cell>
          <cell r="L574">
            <v>14.452677726745605</v>
          </cell>
          <cell r="M574">
            <v>35.112594604492188</v>
          </cell>
          <cell r="N574">
            <v>20.659915924072266</v>
          </cell>
          <cell r="O574">
            <v>1.4294871091842651</v>
          </cell>
        </row>
        <row r="575">
          <cell r="A575">
            <v>123466303</v>
          </cell>
          <cell r="B575" t="str">
            <v>Pottsgrove SD</v>
          </cell>
          <cell r="C575" t="str">
            <v>School District</v>
          </cell>
          <cell r="D575">
            <v>66721556</v>
          </cell>
          <cell r="E575">
            <v>38424528</v>
          </cell>
          <cell r="F575">
            <v>-28297028</v>
          </cell>
          <cell r="G575">
            <v>-0.42410624027252197</v>
          </cell>
          <cell r="H575">
            <v>447</v>
          </cell>
          <cell r="I575">
            <v>187.4183349609375</v>
          </cell>
          <cell r="J575">
            <v>-259.5816650390625</v>
          </cell>
          <cell r="K575">
            <v>-0.58071959018707275</v>
          </cell>
          <cell r="L575">
            <v>14.544618606567383</v>
          </cell>
          <cell r="M575">
            <v>36.126956939697266</v>
          </cell>
          <cell r="N575">
            <v>21.582338333129883</v>
          </cell>
          <cell r="O575">
            <v>1.4838709831237793</v>
          </cell>
        </row>
        <row r="576">
          <cell r="A576">
            <v>123466403</v>
          </cell>
          <cell r="B576" t="str">
            <v>Pottstown SD</v>
          </cell>
          <cell r="C576" t="str">
            <v>School District</v>
          </cell>
          <cell r="D576">
            <v>66913944</v>
          </cell>
          <cell r="E576">
            <v>40663128</v>
          </cell>
          <cell r="F576">
            <v>-26250816</v>
          </cell>
          <cell r="G576">
            <v>-0.3923071026802063</v>
          </cell>
          <cell r="H576">
            <v>468</v>
          </cell>
          <cell r="I576">
            <v>184.26382446289063</v>
          </cell>
          <cell r="J576">
            <v>-283.73617553710938</v>
          </cell>
          <cell r="K576">
            <v>-0.60627388954162598</v>
          </cell>
          <cell r="L576">
            <v>15.447138786315918</v>
          </cell>
          <cell r="M576">
            <v>44.162975311279297</v>
          </cell>
          <cell r="N576">
            <v>28.715835571289063</v>
          </cell>
          <cell r="O576">
            <v>1.8589744567871094</v>
          </cell>
        </row>
        <row r="577">
          <cell r="A577">
            <v>123467103</v>
          </cell>
          <cell r="B577" t="str">
            <v>Souderton Area SD</v>
          </cell>
          <cell r="C577" t="str">
            <v>School District</v>
          </cell>
          <cell r="D577">
            <v>130533328</v>
          </cell>
          <cell r="E577">
            <v>76750000</v>
          </cell>
          <cell r="F577">
            <v>-53783328</v>
          </cell>
          <cell r="G577">
            <v>-0.41202756762504578</v>
          </cell>
          <cell r="H577">
            <v>865.5</v>
          </cell>
          <cell r="I577">
            <v>339.20751953125</v>
          </cell>
          <cell r="J577">
            <v>-526.29248046875</v>
          </cell>
          <cell r="K577">
            <v>-0.60807913541793823</v>
          </cell>
          <cell r="L577">
            <v>15.16288948059082</v>
          </cell>
          <cell r="M577">
            <v>41.90985107421875</v>
          </cell>
          <cell r="N577">
            <v>26.74696159362793</v>
          </cell>
          <cell r="O577">
            <v>1.7639752626419067</v>
          </cell>
        </row>
        <row r="578">
          <cell r="A578">
            <v>123467203</v>
          </cell>
          <cell r="B578" t="str">
            <v>Springfield Township SD</v>
          </cell>
          <cell r="C578" t="str">
            <v>School District</v>
          </cell>
          <cell r="D578">
            <v>59592492</v>
          </cell>
          <cell r="E578">
            <v>31036832</v>
          </cell>
          <cell r="F578">
            <v>-28555660</v>
          </cell>
          <cell r="G578">
            <v>-0.47918218374252319</v>
          </cell>
          <cell r="H578">
            <v>439.5</v>
          </cell>
          <cell r="I578">
            <v>145.14683532714844</v>
          </cell>
          <cell r="J578">
            <v>-294.3531494140625</v>
          </cell>
          <cell r="K578">
            <v>-0.66974550485610962</v>
          </cell>
          <cell r="L578">
            <v>14.554306983947754</v>
          </cell>
          <cell r="M578">
            <v>43.42034912109375</v>
          </cell>
          <cell r="N578">
            <v>28.866043090820313</v>
          </cell>
          <cell r="O578">
            <v>1.9833333492279053</v>
          </cell>
        </row>
        <row r="579">
          <cell r="A579">
            <v>123467303</v>
          </cell>
          <cell r="B579" t="str">
            <v>Spring-Ford Area SD</v>
          </cell>
          <cell r="C579" t="str">
            <v>School District</v>
          </cell>
          <cell r="D579">
            <v>164640768</v>
          </cell>
          <cell r="E579">
            <v>98506080</v>
          </cell>
          <cell r="F579">
            <v>-66134688</v>
          </cell>
          <cell r="G579">
            <v>-0.40169084072113037</v>
          </cell>
          <cell r="H579">
            <v>1125</v>
          </cell>
          <cell r="I579">
            <v>461.42138671875</v>
          </cell>
          <cell r="J579">
            <v>-663.57861328125</v>
          </cell>
          <cell r="K579">
            <v>-0.58984768390655518</v>
          </cell>
          <cell r="L579">
            <v>14.471329689025879</v>
          </cell>
          <cell r="M579">
            <v>38.103408813476563</v>
          </cell>
          <cell r="N579">
            <v>23.632080078125</v>
          </cell>
          <cell r="O579">
            <v>1.6330274343490601</v>
          </cell>
        </row>
        <row r="580">
          <cell r="A580">
            <v>123468303</v>
          </cell>
          <cell r="B580" t="str">
            <v>Upper Dublin SD</v>
          </cell>
          <cell r="C580" t="str">
            <v>School District</v>
          </cell>
          <cell r="D580">
            <v>101791848</v>
          </cell>
          <cell r="E580">
            <v>47245656</v>
          </cell>
          <cell r="F580">
            <v>-54546192</v>
          </cell>
          <cell r="G580">
            <v>-0.53586012125015259</v>
          </cell>
          <cell r="H580">
            <v>660</v>
          </cell>
          <cell r="I580">
            <v>197.90180969238281</v>
          </cell>
          <cell r="J580">
            <v>-462.09820556640625</v>
          </cell>
          <cell r="K580">
            <v>-0.7001488208770752</v>
          </cell>
          <cell r="L580">
            <v>12.984920501708984</v>
          </cell>
          <cell r="M580">
            <v>44.120807647705078</v>
          </cell>
          <cell r="N580">
            <v>31.135887145996094</v>
          </cell>
          <cell r="O580">
            <v>2.3978495597839355</v>
          </cell>
        </row>
        <row r="581">
          <cell r="A581">
            <v>123468402</v>
          </cell>
          <cell r="B581" t="str">
            <v>Upper Merion Area SD</v>
          </cell>
          <cell r="C581" t="str">
            <v>School District</v>
          </cell>
          <cell r="D581">
            <v>112095912</v>
          </cell>
          <cell r="E581">
            <v>47488272</v>
          </cell>
          <cell r="F581">
            <v>-64607640</v>
          </cell>
          <cell r="G581">
            <v>-0.57636034488677979</v>
          </cell>
          <cell r="H581">
            <v>637.5</v>
          </cell>
          <cell r="I581">
            <v>168.64047241210938</v>
          </cell>
          <cell r="J581">
            <v>-468.85952758789063</v>
          </cell>
          <cell r="K581">
            <v>-0.73546594381332397</v>
          </cell>
          <cell r="L581">
            <v>13.199926376342773</v>
          </cell>
          <cell r="M581">
            <v>48.599727630615234</v>
          </cell>
          <cell r="N581">
            <v>35.399803161621094</v>
          </cell>
          <cell r="O581">
            <v>2.6818180084228516</v>
          </cell>
        </row>
        <row r="582">
          <cell r="A582">
            <v>123468503</v>
          </cell>
          <cell r="B582" t="str">
            <v>Upper Moreland Township SD</v>
          </cell>
          <cell r="C582" t="str">
            <v>School District</v>
          </cell>
          <cell r="D582">
            <v>67190712</v>
          </cell>
          <cell r="E582">
            <v>36945368</v>
          </cell>
          <cell r="F582">
            <v>-30245344</v>
          </cell>
          <cell r="G582">
            <v>-0.45014172792434692</v>
          </cell>
          <cell r="H582">
            <v>459</v>
          </cell>
          <cell r="I582">
            <v>156.13211059570313</v>
          </cell>
          <cell r="J582">
            <v>-302.86788940429688</v>
          </cell>
          <cell r="K582">
            <v>-0.65984290838241577</v>
          </cell>
          <cell r="L582">
            <v>15.965980529785156</v>
          </cell>
          <cell r="M582">
            <v>51.952793121337891</v>
          </cell>
          <cell r="N582">
            <v>35.986812591552734</v>
          </cell>
          <cell r="O582">
            <v>2.2539682388305664</v>
          </cell>
        </row>
        <row r="583">
          <cell r="A583">
            <v>123468603</v>
          </cell>
          <cell r="B583" t="str">
            <v>Upper Perkiomen SD</v>
          </cell>
          <cell r="C583" t="str">
            <v>School District</v>
          </cell>
          <cell r="D583">
            <v>64133140</v>
          </cell>
          <cell r="E583">
            <v>38378784</v>
          </cell>
          <cell r="F583">
            <v>-25754356</v>
          </cell>
          <cell r="G583">
            <v>-0.40157639980316162</v>
          </cell>
          <cell r="H583">
            <v>433</v>
          </cell>
          <cell r="I583">
            <v>184.535400390625</v>
          </cell>
          <cell r="J583">
            <v>-248.464599609375</v>
          </cell>
          <cell r="K583">
            <v>-0.57382124662399292</v>
          </cell>
          <cell r="L583">
            <v>16.929965972900391</v>
          </cell>
          <cell r="M583">
            <v>39.892448425292969</v>
          </cell>
          <cell r="N583">
            <v>22.962482452392578</v>
          </cell>
          <cell r="O583">
            <v>1.3563218116760254</v>
          </cell>
        </row>
        <row r="584">
          <cell r="A584">
            <v>123469007</v>
          </cell>
          <cell r="B584" t="str">
            <v>Western Montgomery CTC</v>
          </cell>
          <cell r="C584" t="str">
            <v>Vo-Tech</v>
          </cell>
          <cell r="D584">
            <v>6685626.5</v>
          </cell>
          <cell r="E584">
            <v>5471180.5</v>
          </cell>
          <cell r="F584">
            <v>-1214446</v>
          </cell>
          <cell r="G584">
            <v>-0.18165029585361481</v>
          </cell>
          <cell r="H584">
            <v>43</v>
          </cell>
          <cell r="I584">
            <v>31.215114593505859</v>
          </cell>
          <cell r="J584">
            <v>-11.784885406494141</v>
          </cell>
          <cell r="K584">
            <v>-0.27406710386276245</v>
          </cell>
          <cell r="L584">
            <v>22.653846740722656</v>
          </cell>
          <cell r="M584">
            <v>31</v>
          </cell>
          <cell r="N584">
            <v>8.3461532592773438</v>
          </cell>
          <cell r="O584">
            <v>0.36842101812362671</v>
          </cell>
          <cell r="P584">
            <v>0</v>
          </cell>
        </row>
        <row r="585">
          <cell r="A585">
            <v>123469303</v>
          </cell>
          <cell r="B585" t="str">
            <v>Wissahickon SD</v>
          </cell>
          <cell r="C585" t="str">
            <v>School District</v>
          </cell>
          <cell r="D585">
            <v>106620952</v>
          </cell>
          <cell r="E585">
            <v>59267808</v>
          </cell>
          <cell r="F585">
            <v>-47353144</v>
          </cell>
          <cell r="G585">
            <v>-0.44412606954574585</v>
          </cell>
          <cell r="H585">
            <v>635</v>
          </cell>
          <cell r="I585">
            <v>279.68710327148438</v>
          </cell>
          <cell r="J585">
            <v>-355.31289672851563</v>
          </cell>
          <cell r="K585">
            <v>-0.55954784154891968</v>
          </cell>
          <cell r="L585">
            <v>13.690849304199219</v>
          </cell>
          <cell r="M585">
            <v>31.915681838989258</v>
          </cell>
          <cell r="N585">
            <v>18.224832534790039</v>
          </cell>
          <cell r="O585">
            <v>1.3311688899993896</v>
          </cell>
        </row>
        <row r="586">
          <cell r="A586">
            <v>124000000</v>
          </cell>
          <cell r="B586" t="str">
            <v>Chester County IU 24</v>
          </cell>
          <cell r="C586" t="str">
            <v>Intermediate Unit</v>
          </cell>
          <cell r="D586">
            <v>210926736</v>
          </cell>
          <cell r="E586">
            <v>171480960</v>
          </cell>
          <cell r="F586">
            <v>-39445776</v>
          </cell>
          <cell r="G586">
            <v>-0.18701173365116119</v>
          </cell>
          <cell r="H586">
            <v>1298.5</v>
          </cell>
          <cell r="I586">
            <v>905.19158935546875</v>
          </cell>
          <cell r="J586">
            <v>-393.30841064453125</v>
          </cell>
          <cell r="K586">
            <v>-0.30289441347122192</v>
          </cell>
          <cell r="L586">
            <v>2.5305554866790771</v>
          </cell>
          <cell r="M586">
            <v>4.0132160186767578</v>
          </cell>
          <cell r="N586">
            <v>1.4826605319976807</v>
          </cell>
          <cell r="O586">
            <v>0.58590316772460938</v>
          </cell>
          <cell r="P586">
            <v>0</v>
          </cell>
        </row>
        <row r="587">
          <cell r="A587">
            <v>124150002</v>
          </cell>
          <cell r="B587" t="str">
            <v>21st Century Cyber CS</v>
          </cell>
          <cell r="C587" t="str">
            <v>Charter School</v>
          </cell>
          <cell r="D587">
            <v>21607350</v>
          </cell>
          <cell r="E587">
            <v>13247205</v>
          </cell>
          <cell r="F587">
            <v>-8360145</v>
          </cell>
          <cell r="G587">
            <v>-0.38691207766532898</v>
          </cell>
          <cell r="H587">
            <v>129</v>
          </cell>
          <cell r="I587">
            <v>52.415031433105469</v>
          </cell>
          <cell r="J587">
            <v>-76.584968566894531</v>
          </cell>
          <cell r="K587">
            <v>-0.5936819314956665</v>
          </cell>
          <cell r="L587">
            <v>19.665477752685547</v>
          </cell>
          <cell r="M587">
            <v>52.189155578613281</v>
          </cell>
          <cell r="N587">
            <v>32.523677825927734</v>
          </cell>
          <cell r="O587">
            <v>1.653846263885498</v>
          </cell>
          <cell r="P587">
            <v>0</v>
          </cell>
        </row>
        <row r="588">
          <cell r="A588">
            <v>124150003</v>
          </cell>
          <cell r="B588" t="str">
            <v>Avon Grove CS</v>
          </cell>
          <cell r="C588" t="str">
            <v>Charter School</v>
          </cell>
          <cell r="D588">
            <v>29193532</v>
          </cell>
          <cell r="E588">
            <v>17713268</v>
          </cell>
          <cell r="F588">
            <v>-11480264</v>
          </cell>
          <cell r="G588">
            <v>-0.39324682950973511</v>
          </cell>
          <cell r="H588">
            <v>208</v>
          </cell>
          <cell r="I588">
            <v>88.197158813476563</v>
          </cell>
          <cell r="J588">
            <v>-119.80284118652344</v>
          </cell>
          <cell r="K588">
            <v>-0.57597517967224121</v>
          </cell>
          <cell r="L588">
            <v>15.080368995666504</v>
          </cell>
          <cell r="M588">
            <v>37.547039031982422</v>
          </cell>
          <cell r="N588">
            <v>22.466670989990234</v>
          </cell>
          <cell r="O588">
            <v>1.4897958040237427</v>
          </cell>
          <cell r="P588">
            <v>0</v>
          </cell>
        </row>
        <row r="589">
          <cell r="A589">
            <v>124150004</v>
          </cell>
          <cell r="B589" t="str">
            <v>Pennsylvania Leadership CS</v>
          </cell>
          <cell r="C589" t="str">
            <v>Charter School</v>
          </cell>
          <cell r="D589">
            <v>56580500</v>
          </cell>
          <cell r="E589">
            <v>34822352</v>
          </cell>
          <cell r="F589">
            <v>-21758148</v>
          </cell>
          <cell r="G589">
            <v>-0.38455206155776978</v>
          </cell>
          <cell r="H589">
            <v>299.5</v>
          </cell>
          <cell r="I589">
            <v>124.23968505859375</v>
          </cell>
          <cell r="J589">
            <v>-175.26031494140625</v>
          </cell>
          <cell r="K589">
            <v>-0.58517634868621826</v>
          </cell>
          <cell r="L589">
            <v>17.880680084228516</v>
          </cell>
          <cell r="M589">
            <v>48.892482757568359</v>
          </cell>
          <cell r="N589">
            <v>31.011802673339844</v>
          </cell>
          <cell r="O589">
            <v>1.7343748807907104</v>
          </cell>
          <cell r="P589">
            <v>0</v>
          </cell>
        </row>
        <row r="590">
          <cell r="A590">
            <v>124150503</v>
          </cell>
          <cell r="B590" t="str">
            <v>Avon Grove SD</v>
          </cell>
          <cell r="C590" t="str">
            <v>School District</v>
          </cell>
          <cell r="D590">
            <v>92269240</v>
          </cell>
          <cell r="E590">
            <v>57092348</v>
          </cell>
          <cell r="F590">
            <v>-35176892</v>
          </cell>
          <cell r="G590">
            <v>-0.38124179840087891</v>
          </cell>
          <cell r="H590">
            <v>497</v>
          </cell>
          <cell r="I590">
            <v>216.79653930664063</v>
          </cell>
          <cell r="J590">
            <v>-280.20346069335938</v>
          </cell>
          <cell r="K590">
            <v>-0.56378966569900513</v>
          </cell>
          <cell r="L590">
            <v>20.390209197998047</v>
          </cell>
          <cell r="M590">
            <v>48.596668243408203</v>
          </cell>
          <cell r="N590">
            <v>28.206459045410156</v>
          </cell>
          <cell r="O590">
            <v>1.3833334445953369</v>
          </cell>
        </row>
        <row r="591">
          <cell r="A591">
            <v>124151607</v>
          </cell>
          <cell r="B591" t="str">
            <v>Chester County Technical College HS</v>
          </cell>
          <cell r="C591" t="str">
            <v>Vo-Tech</v>
          </cell>
          <cell r="D591">
            <v>32675072</v>
          </cell>
          <cell r="E591">
            <v>24490372</v>
          </cell>
          <cell r="F591">
            <v>-8184700</v>
          </cell>
          <cell r="G591">
            <v>-0.25048759579658508</v>
          </cell>
          <cell r="H591">
            <v>154</v>
          </cell>
          <cell r="I591">
            <v>86.486663818359375</v>
          </cell>
          <cell r="J591">
            <v>-67.513336181640625</v>
          </cell>
          <cell r="K591">
            <v>-0.43839830160140991</v>
          </cell>
          <cell r="L591">
            <v>28.871795654296875</v>
          </cell>
          <cell r="M591">
            <v>56.299999237060547</v>
          </cell>
          <cell r="N591">
            <v>27.428203582763672</v>
          </cell>
          <cell r="O591">
            <v>0.94999992847442627</v>
          </cell>
          <cell r="P591">
            <v>0</v>
          </cell>
        </row>
        <row r="592">
          <cell r="A592">
            <v>124151902</v>
          </cell>
          <cell r="B592" t="str">
            <v>Coatesville Area SD</v>
          </cell>
          <cell r="C592" t="str">
            <v>School District</v>
          </cell>
          <cell r="D592">
            <v>177842768</v>
          </cell>
          <cell r="E592">
            <v>101154080</v>
          </cell>
          <cell r="F592">
            <v>-76688688</v>
          </cell>
          <cell r="G592">
            <v>-0.43121623992919922</v>
          </cell>
          <cell r="H592">
            <v>656</v>
          </cell>
          <cell r="I592">
            <v>223.75381469726563</v>
          </cell>
          <cell r="J592">
            <v>-432.24618530273438</v>
          </cell>
          <cell r="K592">
            <v>-0.65891188383102417</v>
          </cell>
          <cell r="L592">
            <v>22.028720855712891</v>
          </cell>
          <cell r="M592">
            <v>64.478225708007813</v>
          </cell>
          <cell r="N592">
            <v>42.449504852294922</v>
          </cell>
          <cell r="O592">
            <v>1.9270071983337402</v>
          </cell>
        </row>
        <row r="593">
          <cell r="A593">
            <v>124152003</v>
          </cell>
          <cell r="B593" t="str">
            <v>Downingtown Area SD</v>
          </cell>
          <cell r="C593" t="str">
            <v>School District</v>
          </cell>
          <cell r="D593">
            <v>228812944</v>
          </cell>
          <cell r="E593">
            <v>155762368</v>
          </cell>
          <cell r="F593">
            <v>-73050576</v>
          </cell>
          <cell r="G593">
            <v>-0.3192589282989502</v>
          </cell>
          <cell r="H593">
            <v>1622</v>
          </cell>
          <cell r="I593">
            <v>899.73974609375</v>
          </cell>
          <cell r="J593">
            <v>-722.26025390625</v>
          </cell>
          <cell r="K593">
            <v>-0.44528990983963013</v>
          </cell>
          <cell r="L593">
            <v>14.917665481567383</v>
          </cell>
          <cell r="M593">
            <v>27.584175109863281</v>
          </cell>
          <cell r="N593">
            <v>12.666509628295898</v>
          </cell>
          <cell r="O593">
            <v>0.84909462928771973</v>
          </cell>
        </row>
        <row r="594">
          <cell r="A594">
            <v>124152637</v>
          </cell>
          <cell r="B594" t="str">
            <v>Insight PA Cyber CS</v>
          </cell>
          <cell r="C594" t="str">
            <v>Charter School</v>
          </cell>
          <cell r="D594">
            <v>30753088</v>
          </cell>
          <cell r="E594">
            <v>18146140</v>
          </cell>
          <cell r="F594">
            <v>-12606948</v>
          </cell>
          <cell r="G594">
            <v>-0.40994086861610413</v>
          </cell>
          <cell r="H594">
            <v>190</v>
          </cell>
          <cell r="I594">
            <v>30.041702270507813</v>
          </cell>
          <cell r="J594">
            <v>-159.95829772949219</v>
          </cell>
          <cell r="K594">
            <v>-0.84188580513000488</v>
          </cell>
          <cell r="L594">
            <v>18.890920639038086</v>
          </cell>
          <cell r="M594">
            <v>127.19886779785156</v>
          </cell>
          <cell r="N594">
            <v>108.30794525146484</v>
          </cell>
          <cell r="O594">
            <v>5.7333335876464844</v>
          </cell>
          <cell r="P594">
            <v>0</v>
          </cell>
        </row>
        <row r="595">
          <cell r="A595">
            <v>124152880</v>
          </cell>
          <cell r="B595" t="str">
            <v>Chester Co Family Academy CS</v>
          </cell>
          <cell r="C595" t="str">
            <v>Charter School</v>
          </cell>
          <cell r="D595">
            <v>1405622</v>
          </cell>
          <cell r="E595">
            <v>854462</v>
          </cell>
          <cell r="F595">
            <v>-551160</v>
          </cell>
          <cell r="G595">
            <v>-0.39211112260818481</v>
          </cell>
          <cell r="H595">
            <v>10</v>
          </cell>
          <cell r="I595">
            <v>0</v>
          </cell>
          <cell r="J595">
            <v>-10</v>
          </cell>
          <cell r="K595">
            <v>-1</v>
          </cell>
          <cell r="L595">
            <v>15.490799903869629</v>
          </cell>
          <cell r="P595">
            <v>0</v>
          </cell>
        </row>
        <row r="596">
          <cell r="A596">
            <v>124153320</v>
          </cell>
          <cell r="B596" t="str">
            <v>Collegium CS</v>
          </cell>
          <cell r="C596" t="str">
            <v>Charter School</v>
          </cell>
          <cell r="D596">
            <v>61697400</v>
          </cell>
          <cell r="E596">
            <v>36627524</v>
          </cell>
          <cell r="F596">
            <v>-25069876</v>
          </cell>
          <cell r="G596">
            <v>-0.40633600950241089</v>
          </cell>
          <cell r="H596">
            <v>522</v>
          </cell>
          <cell r="I596">
            <v>248.35870361328125</v>
          </cell>
          <cell r="J596">
            <v>-273.64129638671875</v>
          </cell>
          <cell r="K596">
            <v>-0.52421706914901733</v>
          </cell>
          <cell r="L596">
            <v>11.200448036193848</v>
          </cell>
          <cell r="M596">
            <v>26.482416152954102</v>
          </cell>
          <cell r="N596">
            <v>15.281968116760254</v>
          </cell>
          <cell r="O596">
            <v>1.3644068241119385</v>
          </cell>
          <cell r="P596">
            <v>0</v>
          </cell>
        </row>
        <row r="597">
          <cell r="A597">
            <v>124153350</v>
          </cell>
          <cell r="B597" t="str">
            <v>Renaissance Academy CS</v>
          </cell>
          <cell r="C597" t="str">
            <v>Charter School</v>
          </cell>
          <cell r="D597">
            <v>18247586</v>
          </cell>
          <cell r="E597">
            <v>9924562</v>
          </cell>
          <cell r="F597">
            <v>-8323024</v>
          </cell>
          <cell r="G597">
            <v>-0.4561164379119873</v>
          </cell>
          <cell r="H597">
            <v>139.5</v>
          </cell>
          <cell r="I597">
            <v>45.605495452880859</v>
          </cell>
          <cell r="J597">
            <v>-93.894500732421875</v>
          </cell>
          <cell r="K597">
            <v>-0.67307883501052856</v>
          </cell>
          <cell r="L597">
            <v>11.933920860290527</v>
          </cell>
          <cell r="M597">
            <v>45.66021728515625</v>
          </cell>
          <cell r="N597">
            <v>33.726295471191406</v>
          </cell>
          <cell r="O597">
            <v>2.8260867595672607</v>
          </cell>
          <cell r="P597">
            <v>0</v>
          </cell>
        </row>
        <row r="598">
          <cell r="A598">
            <v>124153503</v>
          </cell>
          <cell r="B598" t="str">
            <v>Great Valley SD</v>
          </cell>
          <cell r="C598" t="str">
            <v>School District</v>
          </cell>
          <cell r="D598">
            <v>107056656</v>
          </cell>
          <cell r="E598">
            <v>48037792</v>
          </cell>
          <cell r="F598">
            <v>-59018864</v>
          </cell>
          <cell r="G598">
            <v>-0.55128628015518188</v>
          </cell>
          <cell r="H598">
            <v>492</v>
          </cell>
          <cell r="I598">
            <v>119.70050048828125</v>
          </cell>
          <cell r="J598">
            <v>-372.29949951171875</v>
          </cell>
          <cell r="K598">
            <v>-0.75670629739761353</v>
          </cell>
          <cell r="L598">
            <v>14.700533866882324</v>
          </cell>
          <cell r="M598">
            <v>64.892356872558594</v>
          </cell>
          <cell r="N598">
            <v>50.191822052001953</v>
          </cell>
          <cell r="O598">
            <v>3.4142856597900391</v>
          </cell>
        </row>
        <row r="599">
          <cell r="A599">
            <v>124154003</v>
          </cell>
          <cell r="B599" t="str">
            <v>Kennett Consolidated SD</v>
          </cell>
          <cell r="C599" t="str">
            <v>School District</v>
          </cell>
          <cell r="D599">
            <v>88185320</v>
          </cell>
          <cell r="E599">
            <v>48669880</v>
          </cell>
          <cell r="F599">
            <v>-39515440</v>
          </cell>
          <cell r="G599">
            <v>-0.44809544086456299</v>
          </cell>
          <cell r="H599">
            <v>421.5</v>
          </cell>
          <cell r="I599">
            <v>134.87295532226563</v>
          </cell>
          <cell r="J599">
            <v>-286.62704467773438</v>
          </cell>
          <cell r="K599">
            <v>-0.68001669645309448</v>
          </cell>
          <cell r="L599">
            <v>15.871146202087402</v>
          </cell>
          <cell r="M599">
            <v>53.687580108642578</v>
          </cell>
          <cell r="N599">
            <v>37.816432952880859</v>
          </cell>
          <cell r="O599">
            <v>2.3827159404754639</v>
          </cell>
        </row>
        <row r="600">
          <cell r="A600">
            <v>124156503</v>
          </cell>
          <cell r="B600" t="str">
            <v>Octorara Area SD</v>
          </cell>
          <cell r="C600" t="str">
            <v>School District</v>
          </cell>
          <cell r="D600">
            <v>55641924</v>
          </cell>
          <cell r="E600">
            <v>27782554</v>
          </cell>
          <cell r="F600">
            <v>-27859370</v>
          </cell>
          <cell r="G600">
            <v>-0.5006902813911438</v>
          </cell>
          <cell r="H600">
            <v>305</v>
          </cell>
          <cell r="I600">
            <v>71.961006164550781</v>
          </cell>
          <cell r="J600">
            <v>-233.03900146484375</v>
          </cell>
          <cell r="K600">
            <v>-0.76406228542327881</v>
          </cell>
          <cell r="L600">
            <v>13.990643501281738</v>
          </cell>
          <cell r="M600">
            <v>69.553482055664063</v>
          </cell>
          <cell r="N600">
            <v>55.562839508056641</v>
          </cell>
          <cell r="O600">
            <v>3.971428394317627</v>
          </cell>
        </row>
        <row r="601">
          <cell r="A601">
            <v>124156603</v>
          </cell>
          <cell r="B601" t="str">
            <v>Owen J Roberts SD</v>
          </cell>
          <cell r="C601" t="str">
            <v>School District</v>
          </cell>
          <cell r="D601">
            <v>111993336</v>
          </cell>
          <cell r="E601">
            <v>66019688</v>
          </cell>
          <cell r="F601">
            <v>-45973648</v>
          </cell>
          <cell r="G601">
            <v>-0.41050341725349426</v>
          </cell>
          <cell r="H601">
            <v>693.5</v>
          </cell>
          <cell r="I601">
            <v>308.15505981445313</v>
          </cell>
          <cell r="J601">
            <v>-385.34494018554688</v>
          </cell>
          <cell r="K601">
            <v>-0.55565237998962402</v>
          </cell>
          <cell r="L601">
            <v>14.70924186706543</v>
          </cell>
          <cell r="M601">
            <v>35.986759185791016</v>
          </cell>
          <cell r="N601">
            <v>21.277517318725586</v>
          </cell>
          <cell r="O601">
            <v>1.4465407133102417</v>
          </cell>
        </row>
        <row r="602">
          <cell r="A602">
            <v>124156703</v>
          </cell>
          <cell r="B602" t="str">
            <v>Oxford Area SD</v>
          </cell>
          <cell r="C602" t="str">
            <v>School District</v>
          </cell>
          <cell r="D602">
            <v>86635360</v>
          </cell>
          <cell r="E602">
            <v>63448648</v>
          </cell>
          <cell r="F602">
            <v>-23186712</v>
          </cell>
          <cell r="G602">
            <v>-0.26763567328453064</v>
          </cell>
          <cell r="H602">
            <v>435</v>
          </cell>
          <cell r="I602">
            <v>201.54478454589844</v>
          </cell>
          <cell r="J602">
            <v>-233.45521545410156</v>
          </cell>
          <cell r="K602">
            <v>-0.53667867183685303</v>
          </cell>
          <cell r="L602">
            <v>16.482315063476563</v>
          </cell>
          <cell r="M602">
            <v>36.290008544921875</v>
          </cell>
          <cell r="N602">
            <v>19.807693481445313</v>
          </cell>
          <cell r="O602">
            <v>1.2017543315887451</v>
          </cell>
        </row>
        <row r="603">
          <cell r="A603">
            <v>124157203</v>
          </cell>
          <cell r="B603" t="str">
            <v>Phoenixville Area SD</v>
          </cell>
          <cell r="C603" t="str">
            <v>School District</v>
          </cell>
          <cell r="D603">
            <v>94204936</v>
          </cell>
          <cell r="E603">
            <v>55826168</v>
          </cell>
          <cell r="F603">
            <v>-38378768</v>
          </cell>
          <cell r="G603">
            <v>-0.4073965847492218</v>
          </cell>
          <cell r="H603">
            <v>538</v>
          </cell>
          <cell r="I603">
            <v>209.14694213867188</v>
          </cell>
          <cell r="J603">
            <v>-328.85305786132813</v>
          </cell>
          <cell r="K603">
            <v>-0.61125105619430542</v>
          </cell>
          <cell r="L603">
            <v>15.549958229064941</v>
          </cell>
          <cell r="M603">
            <v>42.799407958984375</v>
          </cell>
          <cell r="N603">
            <v>27.24945068359375</v>
          </cell>
          <cell r="O603">
            <v>1.7523808479309082</v>
          </cell>
        </row>
        <row r="604">
          <cell r="A604">
            <v>124157802</v>
          </cell>
          <cell r="B604" t="str">
            <v>Tredyffrin-Easttown SD</v>
          </cell>
          <cell r="C604" t="str">
            <v>School District</v>
          </cell>
          <cell r="D604">
            <v>149372112</v>
          </cell>
          <cell r="E604">
            <v>76975696</v>
          </cell>
          <cell r="F604">
            <v>-72396416</v>
          </cell>
          <cell r="G604">
            <v>-0.48467156291007996</v>
          </cell>
          <cell r="H604">
            <v>764</v>
          </cell>
          <cell r="I604">
            <v>210.96882629394531</v>
          </cell>
          <cell r="J604">
            <v>-553.03118896484375</v>
          </cell>
          <cell r="K604">
            <v>-0.72386282682418823</v>
          </cell>
          <cell r="L604">
            <v>15.805987358093262</v>
          </cell>
          <cell r="M604">
            <v>60.61138916015625</v>
          </cell>
          <cell r="N604">
            <v>44.805400848388672</v>
          </cell>
          <cell r="O604">
            <v>2.8347108364105225</v>
          </cell>
        </row>
        <row r="605">
          <cell r="A605">
            <v>124158503</v>
          </cell>
          <cell r="B605" t="str">
            <v>Unionville-Chadds Ford SD</v>
          </cell>
          <cell r="C605" t="str">
            <v>School District</v>
          </cell>
          <cell r="D605">
            <v>89769888</v>
          </cell>
          <cell r="E605">
            <v>41652084</v>
          </cell>
          <cell r="F605">
            <v>-48117804</v>
          </cell>
          <cell r="G605">
            <v>-0.53601276874542236</v>
          </cell>
          <cell r="H605">
            <v>656.5</v>
          </cell>
          <cell r="I605">
            <v>187.93875122070313</v>
          </cell>
          <cell r="J605">
            <v>-468.56124877929688</v>
          </cell>
          <cell r="K605">
            <v>-0.7137262225151062</v>
          </cell>
          <cell r="L605">
            <v>13.588155746459961</v>
          </cell>
          <cell r="M605">
            <v>46.230964660644531</v>
          </cell>
          <cell r="N605">
            <v>32.642807006835938</v>
          </cell>
          <cell r="O605">
            <v>2.4022986888885498</v>
          </cell>
        </row>
        <row r="606">
          <cell r="A606">
            <v>124159002</v>
          </cell>
          <cell r="B606" t="str">
            <v>West Chester Area SD</v>
          </cell>
          <cell r="C606" t="str">
            <v>School District</v>
          </cell>
          <cell r="D606">
            <v>255108416</v>
          </cell>
          <cell r="E606">
            <v>150901664</v>
          </cell>
          <cell r="F606">
            <v>-104206752</v>
          </cell>
          <cell r="G606">
            <v>-0.40848025679588318</v>
          </cell>
          <cell r="H606">
            <v>1375</v>
          </cell>
          <cell r="I606">
            <v>522.0921630859375</v>
          </cell>
          <cell r="J606">
            <v>-852.9078369140625</v>
          </cell>
          <cell r="K606">
            <v>-0.62029659748077393</v>
          </cell>
          <cell r="L606">
            <v>15.182063102722168</v>
          </cell>
          <cell r="M606">
            <v>44.022731781005859</v>
          </cell>
          <cell r="N606">
            <v>28.840667724609375</v>
          </cell>
          <cell r="O606">
            <v>1.8996541500091553</v>
          </cell>
        </row>
        <row r="607">
          <cell r="A607">
            <v>125000000</v>
          </cell>
          <cell r="B607" t="str">
            <v>Delaware County IU 25</v>
          </cell>
          <cell r="C607" t="str">
            <v>Intermediate Unit</v>
          </cell>
          <cell r="D607">
            <v>90870456</v>
          </cell>
          <cell r="E607">
            <v>58602344</v>
          </cell>
          <cell r="F607">
            <v>-32268112</v>
          </cell>
          <cell r="G607">
            <v>-0.35510015487670898</v>
          </cell>
          <cell r="H607">
            <v>407.5</v>
          </cell>
          <cell r="I607">
            <v>191.87506103515625</v>
          </cell>
          <cell r="J607">
            <v>-215.62493896484375</v>
          </cell>
          <cell r="K607">
            <v>-0.52914094924926758</v>
          </cell>
          <cell r="L607">
            <v>2.4901959896087646</v>
          </cell>
          <cell r="M607">
            <v>5.2916665077209473</v>
          </cell>
          <cell r="N607">
            <v>2.8014705181121826</v>
          </cell>
          <cell r="O607">
            <v>1.125</v>
          </cell>
          <cell r="P607">
            <v>0</v>
          </cell>
        </row>
        <row r="608">
          <cell r="A608">
            <v>125230001</v>
          </cell>
          <cell r="B608" t="str">
            <v>Achievement House CS</v>
          </cell>
          <cell r="C608" t="str">
            <v>Charter School</v>
          </cell>
          <cell r="D608">
            <v>12992290</v>
          </cell>
          <cell r="E608">
            <v>6566111</v>
          </cell>
          <cell r="F608">
            <v>-6426179</v>
          </cell>
          <cell r="G608">
            <v>-0.49461480975151062</v>
          </cell>
          <cell r="H608">
            <v>75.5</v>
          </cell>
          <cell r="I608">
            <v>20.607418060302734</v>
          </cell>
          <cell r="J608">
            <v>-54.892581939697266</v>
          </cell>
          <cell r="K608">
            <v>-0.72705405950546265</v>
          </cell>
          <cell r="L608">
            <v>15.266860008239746</v>
          </cell>
          <cell r="M608">
            <v>59.679546356201172</v>
          </cell>
          <cell r="N608">
            <v>44.412685394287109</v>
          </cell>
          <cell r="O608">
            <v>2.9090909957885742</v>
          </cell>
          <cell r="P608">
            <v>0</v>
          </cell>
        </row>
        <row r="609">
          <cell r="A609">
            <v>125230002</v>
          </cell>
          <cell r="B609" t="str">
            <v>Widener Partnership CS</v>
          </cell>
          <cell r="C609" t="str">
            <v>Charter School</v>
          </cell>
          <cell r="D609">
            <v>5902900.5</v>
          </cell>
          <cell r="E609">
            <v>4347199.5</v>
          </cell>
          <cell r="F609">
            <v>-1555701</v>
          </cell>
          <cell r="G609">
            <v>-0.2635485827922821</v>
          </cell>
          <cell r="H609">
            <v>54</v>
          </cell>
          <cell r="I609">
            <v>30.795841217041016</v>
          </cell>
          <cell r="J609">
            <v>-23.204158782958984</v>
          </cell>
          <cell r="K609">
            <v>-0.4297066330909729</v>
          </cell>
          <cell r="L609">
            <v>14.32164478302002</v>
          </cell>
          <cell r="M609">
            <v>24.665056228637695</v>
          </cell>
          <cell r="N609">
            <v>10.343411445617676</v>
          </cell>
          <cell r="O609">
            <v>0.72222232818603516</v>
          </cell>
          <cell r="P609">
            <v>0</v>
          </cell>
        </row>
        <row r="610">
          <cell r="A610">
            <v>125231232</v>
          </cell>
          <cell r="B610" t="str">
            <v>Chester-Upland SD</v>
          </cell>
          <cell r="C610" t="str">
            <v>School District</v>
          </cell>
          <cell r="D610">
            <v>131721016</v>
          </cell>
          <cell r="E610">
            <v>75080088</v>
          </cell>
          <cell r="F610">
            <v>-56640928</v>
          </cell>
          <cell r="G610">
            <v>-0.43000677227973938</v>
          </cell>
          <cell r="H610">
            <v>398.5</v>
          </cell>
          <cell r="I610">
            <v>158.31329345703125</v>
          </cell>
          <cell r="J610">
            <v>-240.18670654296875</v>
          </cell>
          <cell r="K610">
            <v>-0.60272699594497681</v>
          </cell>
          <cell r="L610">
            <v>33.041908264160156</v>
          </cell>
          <cell r="M610">
            <v>84.669883728027344</v>
          </cell>
          <cell r="N610">
            <v>51.627975463867188</v>
          </cell>
          <cell r="O610">
            <v>1.5624997615814209</v>
          </cell>
        </row>
        <row r="611">
          <cell r="A611">
            <v>125231303</v>
          </cell>
          <cell r="B611" t="str">
            <v>Chichester SD</v>
          </cell>
          <cell r="C611" t="str">
            <v>School District</v>
          </cell>
          <cell r="D611">
            <v>76854648</v>
          </cell>
          <cell r="E611">
            <v>37412348</v>
          </cell>
          <cell r="F611">
            <v>-39442300</v>
          </cell>
          <cell r="G611">
            <v>-0.51320642232894897</v>
          </cell>
          <cell r="H611">
            <v>524.5</v>
          </cell>
          <cell r="I611">
            <v>138.66261291503906</v>
          </cell>
          <cell r="J611">
            <v>-385.83740234375</v>
          </cell>
          <cell r="K611">
            <v>-0.73562896251678467</v>
          </cell>
          <cell r="L611">
            <v>13.491641998291016</v>
          </cell>
          <cell r="M611">
            <v>54.394874572753906</v>
          </cell>
          <cell r="N611">
            <v>40.903232574462891</v>
          </cell>
          <cell r="O611">
            <v>3.0317461490631104</v>
          </cell>
        </row>
        <row r="612">
          <cell r="A612">
            <v>125232407</v>
          </cell>
          <cell r="B612" t="str">
            <v>Delaware County Technical High School</v>
          </cell>
          <cell r="C612" t="str">
            <v>Vo-Tech</v>
          </cell>
          <cell r="D612">
            <v>15749945</v>
          </cell>
          <cell r="E612">
            <v>14144868</v>
          </cell>
          <cell r="F612">
            <v>-1605077</v>
          </cell>
          <cell r="G612">
            <v>-0.10191000998020172</v>
          </cell>
          <cell r="H612">
            <v>78</v>
          </cell>
          <cell r="I612">
            <v>65.947074890136719</v>
          </cell>
          <cell r="J612">
            <v>-12.052925109863281</v>
          </cell>
          <cell r="K612">
            <v>-0.15452468395233154</v>
          </cell>
          <cell r="L612">
            <v>28.600000381469727</v>
          </cell>
          <cell r="M612">
            <v>33.647060394287109</v>
          </cell>
          <cell r="N612">
            <v>5.0470600128173828</v>
          </cell>
          <cell r="O612">
            <v>0.17647062242031097</v>
          </cell>
          <cell r="P612">
            <v>0</v>
          </cell>
        </row>
        <row r="613">
          <cell r="A613">
            <v>125232950</v>
          </cell>
          <cell r="B613" t="str">
            <v>Chester Community CS</v>
          </cell>
          <cell r="C613" t="str">
            <v>Charter School</v>
          </cell>
          <cell r="D613">
            <v>96297232</v>
          </cell>
          <cell r="E613">
            <v>59787620</v>
          </cell>
          <cell r="F613">
            <v>-36509612</v>
          </cell>
          <cell r="G613">
            <v>-0.37913459539413452</v>
          </cell>
          <cell r="H613">
            <v>490.5</v>
          </cell>
          <cell r="I613">
            <v>165.76242065429688</v>
          </cell>
          <cell r="J613">
            <v>-324.73757934570313</v>
          </cell>
          <cell r="K613">
            <v>-0.66205418109893799</v>
          </cell>
          <cell r="L613">
            <v>16.697151184082031</v>
          </cell>
          <cell r="M613">
            <v>64.368721008300781</v>
          </cell>
          <cell r="N613">
            <v>47.67156982421875</v>
          </cell>
          <cell r="O613">
            <v>2.855072021484375</v>
          </cell>
          <cell r="P613">
            <v>0</v>
          </cell>
        </row>
        <row r="614">
          <cell r="A614">
            <v>125233517</v>
          </cell>
          <cell r="B614" t="str">
            <v>Vision Academy CS</v>
          </cell>
          <cell r="C614" t="str">
            <v>Charter School</v>
          </cell>
          <cell r="D614">
            <v>5810465</v>
          </cell>
          <cell r="E614">
            <v>3689200</v>
          </cell>
          <cell r="F614">
            <v>-2121265</v>
          </cell>
          <cell r="G614">
            <v>-0.36507663130760193</v>
          </cell>
          <cell r="H614">
            <v>56.5</v>
          </cell>
          <cell r="I614">
            <v>27.678028106689453</v>
          </cell>
          <cell r="J614">
            <v>-28.821971893310547</v>
          </cell>
          <cell r="K614">
            <v>-0.51012337207794189</v>
          </cell>
          <cell r="L614">
            <v>11.564656257629395</v>
          </cell>
          <cell r="M614">
            <v>24.671266555786133</v>
          </cell>
          <cell r="N614">
            <v>13.106610298156738</v>
          </cell>
          <cell r="O614">
            <v>1.1333333253860474</v>
          </cell>
          <cell r="P614">
            <v>0</v>
          </cell>
        </row>
        <row r="615">
          <cell r="A615">
            <v>125234103</v>
          </cell>
          <cell r="B615" t="str">
            <v>Garnet Valley SD</v>
          </cell>
          <cell r="C615" t="str">
            <v>School District</v>
          </cell>
          <cell r="D615">
            <v>110535984</v>
          </cell>
          <cell r="E615">
            <v>47800488</v>
          </cell>
          <cell r="F615">
            <v>-62735496</v>
          </cell>
          <cell r="G615">
            <v>-0.56755721569061279</v>
          </cell>
          <cell r="H615">
            <v>789.5</v>
          </cell>
          <cell r="I615">
            <v>200.25540161132813</v>
          </cell>
          <cell r="J615">
            <v>-589.24462890625</v>
          </cell>
          <cell r="K615">
            <v>-0.74635165929794312</v>
          </cell>
          <cell r="L615">
            <v>12.670516967773438</v>
          </cell>
          <cell r="M615">
            <v>52.512256622314453</v>
          </cell>
          <cell r="N615">
            <v>39.841739654541016</v>
          </cell>
          <cell r="O615">
            <v>3.1444447040557861</v>
          </cell>
        </row>
        <row r="616">
          <cell r="A616">
            <v>125234502</v>
          </cell>
          <cell r="B616" t="str">
            <v>Haverford Township SD</v>
          </cell>
          <cell r="C616" t="str">
            <v>School District</v>
          </cell>
          <cell r="D616">
            <v>126179904</v>
          </cell>
          <cell r="E616">
            <v>65890352</v>
          </cell>
          <cell r="F616">
            <v>-60289552</v>
          </cell>
          <cell r="G616">
            <v>-0.47780629992485046</v>
          </cell>
          <cell r="H616">
            <v>842</v>
          </cell>
          <cell r="I616">
            <v>296.20462036132813</v>
          </cell>
          <cell r="J616">
            <v>-545.79541015625</v>
          </cell>
          <cell r="K616">
            <v>-0.64821308851242065</v>
          </cell>
          <cell r="L616">
            <v>16.181631088256836</v>
          </cell>
          <cell r="M616">
            <v>52.112495422363281</v>
          </cell>
          <cell r="N616">
            <v>35.930862426757813</v>
          </cell>
          <cell r="O616">
            <v>2.2204723358154297</v>
          </cell>
        </row>
        <row r="617">
          <cell r="A617">
            <v>125235103</v>
          </cell>
          <cell r="B617" t="str">
            <v>Interboro SD</v>
          </cell>
          <cell r="C617" t="str">
            <v>School District</v>
          </cell>
          <cell r="D617">
            <v>68505328</v>
          </cell>
          <cell r="E617">
            <v>35738416</v>
          </cell>
          <cell r="F617">
            <v>-32766912</v>
          </cell>
          <cell r="G617">
            <v>-0.47831186652183533</v>
          </cell>
          <cell r="H617">
            <v>495</v>
          </cell>
          <cell r="I617">
            <v>173.9560546875</v>
          </cell>
          <cell r="J617">
            <v>-321.0439453125</v>
          </cell>
          <cell r="K617">
            <v>-0.64857363700866699</v>
          </cell>
          <cell r="L617">
            <v>12.652889251708984</v>
          </cell>
          <cell r="M617">
            <v>37.541538238525391</v>
          </cell>
          <cell r="N617">
            <v>24.888648986816406</v>
          </cell>
          <cell r="O617">
            <v>1.9670329093933105</v>
          </cell>
        </row>
        <row r="618">
          <cell r="A618">
            <v>125235502</v>
          </cell>
          <cell r="B618" t="str">
            <v>Marple Newtown SD</v>
          </cell>
          <cell r="C618" t="str">
            <v>School District</v>
          </cell>
          <cell r="D618">
            <v>90657848</v>
          </cell>
          <cell r="E618">
            <v>39200068</v>
          </cell>
          <cell r="F618">
            <v>-51457780</v>
          </cell>
          <cell r="G618">
            <v>-0.56760424375534058</v>
          </cell>
          <cell r="H618">
            <v>605.5</v>
          </cell>
          <cell r="I618">
            <v>120.00338745117188</v>
          </cell>
          <cell r="J618">
            <v>-485.49661254882813</v>
          </cell>
          <cell r="K618">
            <v>-0.8018110990524292</v>
          </cell>
          <cell r="L618">
            <v>13.412083625793457</v>
          </cell>
          <cell r="M618">
            <v>66.807357788085938</v>
          </cell>
          <cell r="N618">
            <v>53.395275115966797</v>
          </cell>
          <cell r="O618">
            <v>3.9811320304870605</v>
          </cell>
        </row>
        <row r="619">
          <cell r="A619">
            <v>125236827</v>
          </cell>
          <cell r="B619" t="str">
            <v>Chester Charter Scholars Academy CS</v>
          </cell>
          <cell r="C619" t="str">
            <v>Charter School</v>
          </cell>
          <cell r="D619">
            <v>11485499</v>
          </cell>
          <cell r="E619">
            <v>8319415</v>
          </cell>
          <cell r="F619">
            <v>-3166084</v>
          </cell>
          <cell r="G619">
            <v>-0.2756592333316803</v>
          </cell>
          <cell r="H619">
            <v>78</v>
          </cell>
          <cell r="I619">
            <v>44.852878570556641</v>
          </cell>
          <cell r="J619">
            <v>-33.147121429443359</v>
          </cell>
          <cell r="K619">
            <v>-0.4249630868434906</v>
          </cell>
          <cell r="L619">
            <v>19.078571319580078</v>
          </cell>
          <cell r="M619">
            <v>39.279411315917969</v>
          </cell>
          <cell r="N619">
            <v>20.200839996337891</v>
          </cell>
          <cell r="O619">
            <v>1.0588234663009644</v>
          </cell>
          <cell r="P619">
            <v>0</v>
          </cell>
        </row>
        <row r="620">
          <cell r="A620">
            <v>125236903</v>
          </cell>
          <cell r="B620" t="str">
            <v>Penn-Delco SD</v>
          </cell>
          <cell r="C620" t="str">
            <v>School District</v>
          </cell>
          <cell r="D620">
            <v>63128960</v>
          </cell>
          <cell r="E620">
            <v>38449056</v>
          </cell>
          <cell r="F620">
            <v>-24679904</v>
          </cell>
          <cell r="G620">
            <v>-0.39094424247741699</v>
          </cell>
          <cell r="H620">
            <v>544</v>
          </cell>
          <cell r="I620">
            <v>218.22998046875</v>
          </cell>
          <cell r="J620">
            <v>-325.77001953125</v>
          </cell>
          <cell r="K620">
            <v>-0.59884196519851685</v>
          </cell>
          <cell r="L620">
            <v>14.961702346801758</v>
          </cell>
          <cell r="M620">
            <v>42.330669403076172</v>
          </cell>
          <cell r="N620">
            <v>27.368967056274414</v>
          </cell>
          <cell r="O620">
            <v>1.829268217086792</v>
          </cell>
        </row>
        <row r="621">
          <cell r="A621">
            <v>125237603</v>
          </cell>
          <cell r="B621" t="str">
            <v>Radnor Township SD</v>
          </cell>
          <cell r="C621" t="str">
            <v>School District</v>
          </cell>
          <cell r="D621">
            <v>100362480</v>
          </cell>
          <cell r="E621">
            <v>42621788</v>
          </cell>
          <cell r="F621">
            <v>-57740692</v>
          </cell>
          <cell r="G621">
            <v>-0.5753214955329895</v>
          </cell>
          <cell r="H621">
            <v>632</v>
          </cell>
          <cell r="I621">
            <v>147.35333251953125</v>
          </cell>
          <cell r="J621">
            <v>-484.64666748046875</v>
          </cell>
          <cell r="K621">
            <v>-0.76684600114822388</v>
          </cell>
          <cell r="L621">
            <v>13.502577781677246</v>
          </cell>
          <cell r="M621">
            <v>53.260166168212891</v>
          </cell>
          <cell r="N621">
            <v>39.757587432861328</v>
          </cell>
          <cell r="O621">
            <v>2.9444444179534912</v>
          </cell>
        </row>
        <row r="622">
          <cell r="A622">
            <v>125237702</v>
          </cell>
          <cell r="B622" t="str">
            <v>Ridley SD</v>
          </cell>
          <cell r="C622" t="str">
            <v>School District</v>
          </cell>
          <cell r="D622">
            <v>117811944</v>
          </cell>
          <cell r="E622">
            <v>66541340</v>
          </cell>
          <cell r="F622">
            <v>-51270604</v>
          </cell>
          <cell r="G622">
            <v>-0.43519020080566406</v>
          </cell>
          <cell r="H622">
            <v>843.5</v>
          </cell>
          <cell r="I622">
            <v>331.17724609375</v>
          </cell>
          <cell r="J622">
            <v>-512.32275390625</v>
          </cell>
          <cell r="K622">
            <v>-0.60737729072570801</v>
          </cell>
          <cell r="L622">
            <v>14.585931777954102</v>
          </cell>
          <cell r="M622">
            <v>40.111312866210938</v>
          </cell>
          <cell r="N622">
            <v>25.525381088256836</v>
          </cell>
          <cell r="O622">
            <v>1.75</v>
          </cell>
        </row>
        <row r="623">
          <cell r="A623">
            <v>125237903</v>
          </cell>
          <cell r="B623" t="str">
            <v>Rose Tree Media SD</v>
          </cell>
          <cell r="C623" t="str">
            <v>School District</v>
          </cell>
          <cell r="D623">
            <v>98870352</v>
          </cell>
          <cell r="E623">
            <v>42724176</v>
          </cell>
          <cell r="F623">
            <v>-56146176</v>
          </cell>
          <cell r="G623">
            <v>-0.56787675619125366</v>
          </cell>
          <cell r="H623">
            <v>614.5</v>
          </cell>
          <cell r="I623">
            <v>149.21331787109375</v>
          </cell>
          <cell r="J623">
            <v>-465.28668212890625</v>
          </cell>
          <cell r="K623">
            <v>-0.75717931985855103</v>
          </cell>
          <cell r="L623">
            <v>14.059915542602539</v>
          </cell>
          <cell r="M623">
            <v>58.073566436767578</v>
          </cell>
          <cell r="N623">
            <v>44.013648986816406</v>
          </cell>
          <cell r="O623">
            <v>3.1304349899291992</v>
          </cell>
        </row>
        <row r="624">
          <cell r="A624">
            <v>125238402</v>
          </cell>
          <cell r="B624" t="str">
            <v>Southeast Delco SD</v>
          </cell>
          <cell r="C624" t="str">
            <v>School District</v>
          </cell>
          <cell r="D624">
            <v>83886096</v>
          </cell>
          <cell r="E624">
            <v>52270884</v>
          </cell>
          <cell r="F624">
            <v>-31615212</v>
          </cell>
          <cell r="G624">
            <v>-0.37688261270523071</v>
          </cell>
          <cell r="H624">
            <v>493.5</v>
          </cell>
          <cell r="I624">
            <v>215.0301513671875</v>
          </cell>
          <cell r="J624">
            <v>-278.4698486328125</v>
          </cell>
          <cell r="K624">
            <v>-0.56427526473999023</v>
          </cell>
          <cell r="L624">
            <v>18.118656158447266</v>
          </cell>
          <cell r="M624">
            <v>42.384716033935547</v>
          </cell>
          <cell r="N624">
            <v>24.266059875488281</v>
          </cell>
          <cell r="O624">
            <v>1.3392858505249023</v>
          </cell>
        </row>
        <row r="625">
          <cell r="A625">
            <v>125238502</v>
          </cell>
          <cell r="B625" t="str">
            <v>Springfield SD</v>
          </cell>
          <cell r="C625" t="str">
            <v>School District</v>
          </cell>
          <cell r="D625">
            <v>76155472</v>
          </cell>
          <cell r="E625">
            <v>42964968</v>
          </cell>
          <cell r="F625">
            <v>-33190504</v>
          </cell>
          <cell r="G625">
            <v>-0.43582558631896973</v>
          </cell>
          <cell r="H625">
            <v>463</v>
          </cell>
          <cell r="I625">
            <v>151.08584594726563</v>
          </cell>
          <cell r="J625">
            <v>-311.91415405273438</v>
          </cell>
          <cell r="K625">
            <v>-0.67368066310882568</v>
          </cell>
          <cell r="L625">
            <v>16.818714141845703</v>
          </cell>
          <cell r="M625">
            <v>53.155445098876953</v>
          </cell>
          <cell r="N625">
            <v>36.33673095703125</v>
          </cell>
          <cell r="O625">
            <v>2.1604940891265869</v>
          </cell>
        </row>
        <row r="626">
          <cell r="A626">
            <v>125239452</v>
          </cell>
          <cell r="B626" t="str">
            <v>Upper Darby SD</v>
          </cell>
          <cell r="C626" t="str">
            <v>School District</v>
          </cell>
          <cell r="D626">
            <v>211143440</v>
          </cell>
          <cell r="E626">
            <v>145754656</v>
          </cell>
          <cell r="F626">
            <v>-65388784</v>
          </cell>
          <cell r="G626">
            <v>-0.30968892574310303</v>
          </cell>
          <cell r="H626">
            <v>1481</v>
          </cell>
          <cell r="I626">
            <v>790.1971435546875</v>
          </cell>
          <cell r="J626">
            <v>-690.8028564453125</v>
          </cell>
          <cell r="K626">
            <v>-0.4664435088634491</v>
          </cell>
          <cell r="L626">
            <v>17.115175247192383</v>
          </cell>
          <cell r="M626">
            <v>34.713088989257813</v>
          </cell>
          <cell r="N626">
            <v>17.59791374206543</v>
          </cell>
          <cell r="O626">
            <v>1.0282052755355835</v>
          </cell>
        </row>
        <row r="627">
          <cell r="A627">
            <v>125239603</v>
          </cell>
          <cell r="B627" t="str">
            <v>Wallingford-Swarthmore SD</v>
          </cell>
          <cell r="C627" t="str">
            <v>School District</v>
          </cell>
          <cell r="D627">
            <v>83619504</v>
          </cell>
          <cell r="E627">
            <v>39082892</v>
          </cell>
          <cell r="F627">
            <v>-44536612</v>
          </cell>
          <cell r="G627">
            <v>-0.53261035680770874</v>
          </cell>
          <cell r="H627">
            <v>480.5</v>
          </cell>
          <cell r="I627">
            <v>117.97412109375</v>
          </cell>
          <cell r="J627">
            <v>-362.52587890625</v>
          </cell>
          <cell r="K627">
            <v>-0.75447630882263184</v>
          </cell>
          <cell r="L627">
            <v>14.480945587158203</v>
          </cell>
          <cell r="M627">
            <v>60.492984771728516</v>
          </cell>
          <cell r="N627">
            <v>46.012039184570313</v>
          </cell>
          <cell r="O627">
            <v>3.1774194240570068</v>
          </cell>
        </row>
        <row r="628">
          <cell r="A628">
            <v>125239652</v>
          </cell>
          <cell r="B628" t="str">
            <v>William Penn SD</v>
          </cell>
          <cell r="C628" t="str">
            <v>School District</v>
          </cell>
          <cell r="D628">
            <v>104508248</v>
          </cell>
          <cell r="E628">
            <v>62768968</v>
          </cell>
          <cell r="F628">
            <v>-41739280</v>
          </cell>
          <cell r="G628">
            <v>-0.3993874192237854</v>
          </cell>
          <cell r="H628">
            <v>530.5</v>
          </cell>
          <cell r="I628">
            <v>215.33843994140625</v>
          </cell>
          <cell r="J628">
            <v>-315.16156005859375</v>
          </cell>
          <cell r="K628">
            <v>-0.59408402442932129</v>
          </cell>
          <cell r="L628">
            <v>17.866863250732422</v>
          </cell>
          <cell r="M628">
            <v>47.251205444335938</v>
          </cell>
          <cell r="N628">
            <v>29.384342193603516</v>
          </cell>
          <cell r="O628">
            <v>1.6446279287338257</v>
          </cell>
        </row>
        <row r="629">
          <cell r="A629">
            <v>126510001</v>
          </cell>
          <cell r="B629" t="str">
            <v>Russell Byers CS</v>
          </cell>
          <cell r="C629" t="str">
            <v>Charter School</v>
          </cell>
          <cell r="D629">
            <v>11233700</v>
          </cell>
          <cell r="E629">
            <v>8018191</v>
          </cell>
          <cell r="F629">
            <v>-3215509</v>
          </cell>
          <cell r="G629">
            <v>-0.28623774647712708</v>
          </cell>
          <cell r="H629">
            <v>73</v>
          </cell>
          <cell r="I629">
            <v>34.637447357177734</v>
          </cell>
          <cell r="J629">
            <v>-38.362552642822266</v>
          </cell>
          <cell r="K629">
            <v>-0.52551442384719849</v>
          </cell>
          <cell r="L629">
            <v>16.214023590087891</v>
          </cell>
          <cell r="M629">
            <v>41.011940002441406</v>
          </cell>
          <cell r="N629">
            <v>24.797916412353516</v>
          </cell>
          <cell r="O629">
            <v>1.5294116735458374</v>
          </cell>
          <cell r="P629">
            <v>0</v>
          </cell>
        </row>
        <row r="630">
          <cell r="A630">
            <v>126510002</v>
          </cell>
          <cell r="B630" t="str">
            <v>Mastery CHS-Lenfest Campus</v>
          </cell>
          <cell r="C630" t="str">
            <v>Charter School</v>
          </cell>
          <cell r="D630">
            <v>9985353</v>
          </cell>
          <cell r="E630">
            <v>6105264</v>
          </cell>
          <cell r="F630">
            <v>-3880089</v>
          </cell>
          <cell r="G630">
            <v>-0.38857805728912354</v>
          </cell>
          <cell r="H630">
            <v>182.5</v>
          </cell>
          <cell r="I630">
            <v>65.872940063476563</v>
          </cell>
          <cell r="J630">
            <v>-116.62705993652344</v>
          </cell>
          <cell r="K630">
            <v>-0.63905239105224609</v>
          </cell>
          <cell r="L630">
            <v>16.937206268310547</v>
          </cell>
          <cell r="M630">
            <v>115.17299652099609</v>
          </cell>
          <cell r="N630">
            <v>98.235794067382813</v>
          </cell>
          <cell r="O630">
            <v>5.7999997138977051</v>
          </cell>
          <cell r="P630">
            <v>0</v>
          </cell>
        </row>
        <row r="631">
          <cell r="A631">
            <v>126510004</v>
          </cell>
          <cell r="B631" t="str">
            <v>People for People CS</v>
          </cell>
          <cell r="C631" t="str">
            <v>Charter School</v>
          </cell>
          <cell r="D631">
            <v>9740209</v>
          </cell>
          <cell r="E631">
            <v>6145290</v>
          </cell>
          <cell r="F631">
            <v>-3594919</v>
          </cell>
          <cell r="G631">
            <v>-0.36908027529716492</v>
          </cell>
          <cell r="H631">
            <v>63</v>
          </cell>
          <cell r="I631">
            <v>21.19012451171875</v>
          </cell>
          <cell r="J631">
            <v>-41.80987548828125</v>
          </cell>
          <cell r="K631">
            <v>-0.66364884376525879</v>
          </cell>
          <cell r="L631">
            <v>15.231542587280273</v>
          </cell>
          <cell r="M631">
            <v>76.15771484375</v>
          </cell>
          <cell r="N631">
            <v>60.926170349121094</v>
          </cell>
          <cell r="O631">
            <v>4</v>
          </cell>
          <cell r="P631">
            <v>0</v>
          </cell>
        </row>
        <row r="632">
          <cell r="A632">
            <v>126510005</v>
          </cell>
          <cell r="B632" t="str">
            <v>Green Woods CS</v>
          </cell>
          <cell r="C632" t="str">
            <v>Charter School</v>
          </cell>
          <cell r="D632">
            <v>9665978</v>
          </cell>
          <cell r="E632">
            <v>7059229</v>
          </cell>
          <cell r="F632">
            <v>-2606749</v>
          </cell>
          <cell r="G632">
            <v>-0.26968291401863098</v>
          </cell>
          <cell r="H632">
            <v>49.5</v>
          </cell>
          <cell r="I632">
            <v>27.092123031616211</v>
          </cell>
          <cell r="J632">
            <v>-22.407876968383789</v>
          </cell>
          <cell r="K632">
            <v>-0.45268437266349792</v>
          </cell>
          <cell r="L632">
            <v>19.454456329345703</v>
          </cell>
          <cell r="M632">
            <v>40.053295135498047</v>
          </cell>
          <cell r="N632">
            <v>20.598838806152344</v>
          </cell>
          <cell r="O632">
            <v>1.0588237047195435</v>
          </cell>
          <cell r="P632">
            <v>0</v>
          </cell>
        </row>
        <row r="633">
          <cell r="A633">
            <v>126510006</v>
          </cell>
          <cell r="B633" t="str">
            <v>West Phila. Achievement CES</v>
          </cell>
          <cell r="C633" t="str">
            <v>Charter School</v>
          </cell>
          <cell r="D633">
            <v>9362515</v>
          </cell>
          <cell r="E633">
            <v>7036342</v>
          </cell>
          <cell r="F633">
            <v>-2326173</v>
          </cell>
          <cell r="G633">
            <v>-0.24845600128173828</v>
          </cell>
          <cell r="H633">
            <v>65</v>
          </cell>
          <cell r="I633">
            <v>40.852569580078125</v>
          </cell>
          <cell r="J633">
            <v>-24.147430419921875</v>
          </cell>
          <cell r="K633">
            <v>-0.37149894237518311</v>
          </cell>
          <cell r="L633">
            <v>16.788795471191406</v>
          </cell>
          <cell r="M633">
            <v>26.190519332885742</v>
          </cell>
          <cell r="N633">
            <v>9.4017238616943359</v>
          </cell>
          <cell r="O633">
            <v>0.55999988317489624</v>
          </cell>
          <cell r="P633">
            <v>0</v>
          </cell>
        </row>
        <row r="634">
          <cell r="A634">
            <v>126510007</v>
          </cell>
          <cell r="B634" t="str">
            <v>Wissahickon CS</v>
          </cell>
          <cell r="C634" t="str">
            <v>Charter School</v>
          </cell>
          <cell r="D634">
            <v>16451985</v>
          </cell>
          <cell r="E634">
            <v>10633294</v>
          </cell>
          <cell r="F634">
            <v>-5818691</v>
          </cell>
          <cell r="G634">
            <v>-0.35367715358734131</v>
          </cell>
          <cell r="H634">
            <v>126.5</v>
          </cell>
          <cell r="I634">
            <v>53.481964111328125</v>
          </cell>
          <cell r="J634">
            <v>-73.018035888671875</v>
          </cell>
          <cell r="K634">
            <v>-0.577217698097229</v>
          </cell>
          <cell r="L634">
            <v>16.755683898925781</v>
          </cell>
          <cell r="M634">
            <v>53.059665679931641</v>
          </cell>
          <cell r="N634">
            <v>36.303981781005859</v>
          </cell>
          <cell r="O634">
            <v>2.1666667461395264</v>
          </cell>
          <cell r="P634">
            <v>0</v>
          </cell>
        </row>
        <row r="635">
          <cell r="A635">
            <v>126510008</v>
          </cell>
          <cell r="B635" t="str">
            <v>Richard Allen Preparatory CS</v>
          </cell>
          <cell r="C635" t="str">
            <v>Charter School</v>
          </cell>
          <cell r="D635">
            <v>7265490</v>
          </cell>
          <cell r="E635">
            <v>5290550</v>
          </cell>
          <cell r="F635">
            <v>-1974940</v>
          </cell>
          <cell r="G635">
            <v>-0.27182474732398987</v>
          </cell>
          <cell r="H635">
            <v>45.5</v>
          </cell>
          <cell r="I635">
            <v>25.413848876953125</v>
          </cell>
          <cell r="J635">
            <v>-20.086151123046875</v>
          </cell>
          <cell r="K635">
            <v>-0.44145387411117554</v>
          </cell>
          <cell r="L635">
            <v>20.582653045654297</v>
          </cell>
          <cell r="M635">
            <v>47.340099334716797</v>
          </cell>
          <cell r="N635">
            <v>26.7574462890625</v>
          </cell>
          <cell r="O635">
            <v>1.2999998331069946</v>
          </cell>
          <cell r="P635">
            <v>0</v>
          </cell>
        </row>
        <row r="636">
          <cell r="A636">
            <v>126510009</v>
          </cell>
          <cell r="B636" t="str">
            <v>Philadelphia Electrical &amp; Tech CHS</v>
          </cell>
          <cell r="C636" t="str">
            <v>Charter School</v>
          </cell>
          <cell r="D636">
            <v>9566361</v>
          </cell>
          <cell r="E636">
            <v>6482135</v>
          </cell>
          <cell r="F636">
            <v>-3084226</v>
          </cell>
          <cell r="G636">
            <v>-0.32240325212478638</v>
          </cell>
          <cell r="H636">
            <v>68</v>
          </cell>
          <cell r="I636">
            <v>32.6156005859375</v>
          </cell>
          <cell r="J636">
            <v>-35.3843994140625</v>
          </cell>
          <cell r="K636">
            <v>-0.52035880088806152</v>
          </cell>
          <cell r="L636">
            <v>17.19285774230957</v>
          </cell>
          <cell r="M636">
            <v>42.982143402099609</v>
          </cell>
          <cell r="N636">
            <v>25.789285659790039</v>
          </cell>
          <cell r="O636">
            <v>1.5</v>
          </cell>
          <cell r="P636">
            <v>0</v>
          </cell>
        </row>
        <row r="637">
          <cell r="A637">
            <v>126510010</v>
          </cell>
          <cell r="B637" t="str">
            <v>Belmont CS</v>
          </cell>
          <cell r="C637" t="str">
            <v>Charter School</v>
          </cell>
          <cell r="D637">
            <v>15764707</v>
          </cell>
          <cell r="E637">
            <v>10181421</v>
          </cell>
          <cell r="F637">
            <v>-5583286</v>
          </cell>
          <cell r="G637">
            <v>-0.35416364669799805</v>
          </cell>
          <cell r="H637">
            <v>124</v>
          </cell>
          <cell r="I637">
            <v>55.215049743652344</v>
          </cell>
          <cell r="J637">
            <v>-68.784950256347656</v>
          </cell>
          <cell r="K637">
            <v>-0.55471736192703247</v>
          </cell>
          <cell r="L637">
            <v>12.167407989501953</v>
          </cell>
          <cell r="M637">
            <v>28.897594451904297</v>
          </cell>
          <cell r="N637">
            <v>16.730186462402344</v>
          </cell>
          <cell r="O637">
            <v>1.375</v>
          </cell>
          <cell r="P637">
            <v>0</v>
          </cell>
        </row>
        <row r="638">
          <cell r="A638">
            <v>126510011</v>
          </cell>
          <cell r="B638" t="str">
            <v>Discovery CS</v>
          </cell>
          <cell r="C638" t="str">
            <v>Charter School</v>
          </cell>
          <cell r="D638">
            <v>8974974</v>
          </cell>
          <cell r="E638">
            <v>6060632</v>
          </cell>
          <cell r="F638">
            <v>-2914342</v>
          </cell>
          <cell r="G638">
            <v>-0.32471871376037598</v>
          </cell>
          <cell r="H638">
            <v>58.5</v>
          </cell>
          <cell r="I638">
            <v>24.053310394287109</v>
          </cell>
          <cell r="J638">
            <v>-34.446689605712891</v>
          </cell>
          <cell r="K638">
            <v>-0.5888323187828064</v>
          </cell>
          <cell r="L638">
            <v>18.966667175292969</v>
          </cell>
          <cell r="M638">
            <v>63.222221374511719</v>
          </cell>
          <cell r="N638">
            <v>44.25555419921875</v>
          </cell>
          <cell r="O638">
            <v>2.3333332538604736</v>
          </cell>
          <cell r="P638">
            <v>0</v>
          </cell>
        </row>
        <row r="639">
          <cell r="A639">
            <v>126510013</v>
          </cell>
          <cell r="B639" t="str">
            <v>KIPP Philadelphia CS</v>
          </cell>
          <cell r="C639" t="str">
            <v>Charter School</v>
          </cell>
          <cell r="D639">
            <v>19307760</v>
          </cell>
          <cell r="E639">
            <v>14269012</v>
          </cell>
          <cell r="F639">
            <v>-5038748</v>
          </cell>
          <cell r="G639">
            <v>-0.26097008585929871</v>
          </cell>
          <cell r="H639">
            <v>81.5</v>
          </cell>
          <cell r="I639">
            <v>40.158538818359375</v>
          </cell>
          <cell r="J639">
            <v>-41.341461181640625</v>
          </cell>
          <cell r="K639">
            <v>-0.50725716352462769</v>
          </cell>
          <cell r="L639">
            <v>15.274589538574219</v>
          </cell>
          <cell r="M639">
            <v>35.640708923339844</v>
          </cell>
          <cell r="N639">
            <v>20.366119384765625</v>
          </cell>
          <cell r="O639">
            <v>1.3333333730697632</v>
          </cell>
          <cell r="P639">
            <v>0</v>
          </cell>
        </row>
        <row r="640">
          <cell r="A640">
            <v>126510014</v>
          </cell>
          <cell r="B640" t="str">
            <v>Maritime Academy CS</v>
          </cell>
          <cell r="C640" t="str">
            <v>Charter School</v>
          </cell>
          <cell r="D640">
            <v>12833553</v>
          </cell>
          <cell r="E640">
            <v>9567094</v>
          </cell>
          <cell r="F640">
            <v>-3266459</v>
          </cell>
          <cell r="G640">
            <v>-0.25452491641044617</v>
          </cell>
          <cell r="H640">
            <v>90.5</v>
          </cell>
          <cell r="I640">
            <v>53.892997741699219</v>
          </cell>
          <cell r="J640">
            <v>-36.607002258300781</v>
          </cell>
          <cell r="K640">
            <v>-0.40449726581573486</v>
          </cell>
          <cell r="L640">
            <v>15.501654624938965</v>
          </cell>
          <cell r="M640">
            <v>28.419700622558594</v>
          </cell>
          <cell r="N640">
            <v>12.918045997619629</v>
          </cell>
          <cell r="O640">
            <v>0.83333337306976318</v>
          </cell>
          <cell r="P640">
            <v>0</v>
          </cell>
        </row>
        <row r="641">
          <cell r="A641">
            <v>126510015</v>
          </cell>
          <cell r="B641" t="str">
            <v>Ad Prima CS</v>
          </cell>
          <cell r="C641" t="str">
            <v>Charter School</v>
          </cell>
          <cell r="D641">
            <v>9810164</v>
          </cell>
          <cell r="E641">
            <v>6689868</v>
          </cell>
          <cell r="F641">
            <v>-3120296</v>
          </cell>
          <cell r="G641">
            <v>-0.31806766986846924</v>
          </cell>
          <cell r="H641">
            <v>69.5</v>
          </cell>
          <cell r="I641">
            <v>34.980751037597656</v>
          </cell>
          <cell r="J641">
            <v>-34.519248962402344</v>
          </cell>
          <cell r="K641">
            <v>-0.49667984247207642</v>
          </cell>
          <cell r="L641">
            <v>16.436325073242188</v>
          </cell>
          <cell r="M641">
            <v>36.525165557861328</v>
          </cell>
          <cell r="N641">
            <v>20.088840484619141</v>
          </cell>
          <cell r="O641">
            <v>1.2222220897674561</v>
          </cell>
          <cell r="P641">
            <v>0</v>
          </cell>
        </row>
        <row r="642">
          <cell r="A642">
            <v>126510016</v>
          </cell>
          <cell r="B642" t="str">
            <v>Philadelphia Montessori CS</v>
          </cell>
          <cell r="C642" t="str">
            <v>Charter School</v>
          </cell>
          <cell r="D642">
            <v>3863864</v>
          </cell>
          <cell r="E642">
            <v>2626272</v>
          </cell>
          <cell r="F642">
            <v>-1237592</v>
          </cell>
          <cell r="G642">
            <v>-0.32029905915260315</v>
          </cell>
          <cell r="H642">
            <v>36.5</v>
          </cell>
          <cell r="I642">
            <v>16.786304473876953</v>
          </cell>
          <cell r="J642">
            <v>-19.713695526123047</v>
          </cell>
          <cell r="K642">
            <v>-0.54010123014450073</v>
          </cell>
          <cell r="L642">
            <v>16.726583480834961</v>
          </cell>
          <cell r="M642">
            <v>50.17974853515625</v>
          </cell>
          <cell r="N642">
            <v>33.453163146972656</v>
          </cell>
          <cell r="O642">
            <v>1.9999998807907104</v>
          </cell>
          <cell r="P642">
            <v>0</v>
          </cell>
        </row>
        <row r="643">
          <cell r="A643">
            <v>126510019</v>
          </cell>
          <cell r="B643" t="str">
            <v>Northwood Academy CS</v>
          </cell>
          <cell r="C643" t="str">
            <v>Charter School</v>
          </cell>
          <cell r="D643">
            <v>11411557</v>
          </cell>
          <cell r="E643">
            <v>7951935</v>
          </cell>
          <cell r="F643">
            <v>-3459622</v>
          </cell>
          <cell r="G643">
            <v>-0.30316826701164246</v>
          </cell>
          <cell r="H643">
            <v>65.5</v>
          </cell>
          <cell r="I643">
            <v>34.411415100097656</v>
          </cell>
          <cell r="J643">
            <v>-31.088584899902344</v>
          </cell>
          <cell r="K643">
            <v>-0.47463488578796387</v>
          </cell>
          <cell r="L643">
            <v>16.544723510742188</v>
          </cell>
          <cell r="M643">
            <v>37.028667449951172</v>
          </cell>
          <cell r="N643">
            <v>20.483943939208984</v>
          </cell>
          <cell r="O643">
            <v>1.2380952835083008</v>
          </cell>
          <cell r="P643">
            <v>0</v>
          </cell>
        </row>
        <row r="644">
          <cell r="A644">
            <v>126510020</v>
          </cell>
          <cell r="B644" t="str">
            <v>Agora Cyber CS</v>
          </cell>
          <cell r="C644" t="str">
            <v>Charter School</v>
          </cell>
          <cell r="D644">
            <v>95217832</v>
          </cell>
          <cell r="E644">
            <v>53646512</v>
          </cell>
          <cell r="F644">
            <v>-41571320</v>
          </cell>
          <cell r="G644">
            <v>-0.4365917444229126</v>
          </cell>
          <cell r="H644">
            <v>625</v>
          </cell>
          <cell r="I644">
            <v>185.33816528320313</v>
          </cell>
          <cell r="J644">
            <v>-439.66183471679688</v>
          </cell>
          <cell r="K644">
            <v>-0.70345896482467651</v>
          </cell>
          <cell r="L644">
            <v>13.819891929626465</v>
          </cell>
          <cell r="M644">
            <v>58.851001739501953</v>
          </cell>
          <cell r="N644">
            <v>45.031108856201172</v>
          </cell>
          <cell r="O644">
            <v>3.2584271430969238</v>
          </cell>
          <cell r="P644">
            <v>0</v>
          </cell>
        </row>
        <row r="645">
          <cell r="A645">
            <v>126510021</v>
          </cell>
          <cell r="B645" t="str">
            <v>Folk Arts-Cultural Treasures CS</v>
          </cell>
          <cell r="C645" t="str">
            <v>Charter School</v>
          </cell>
          <cell r="D645">
            <v>7710345</v>
          </cell>
          <cell r="E645">
            <v>5452191</v>
          </cell>
          <cell r="F645">
            <v>-2258154</v>
          </cell>
          <cell r="G645">
            <v>-0.29287326335906982</v>
          </cell>
          <cell r="H645">
            <v>59.5</v>
          </cell>
          <cell r="I645">
            <v>30.926685333251953</v>
          </cell>
          <cell r="J645">
            <v>-28.573314666748047</v>
          </cell>
          <cell r="K645">
            <v>-0.48022377490997314</v>
          </cell>
          <cell r="L645">
            <v>15.079242706298828</v>
          </cell>
          <cell r="M645">
            <v>35.543930053710938</v>
          </cell>
          <cell r="N645">
            <v>20.464687347412109</v>
          </cell>
          <cell r="O645">
            <v>1.3571429252624512</v>
          </cell>
          <cell r="P645">
            <v>0</v>
          </cell>
        </row>
        <row r="646">
          <cell r="A646">
            <v>126510022</v>
          </cell>
          <cell r="B646" t="str">
            <v>Mastery CS-Shoemaker Campus</v>
          </cell>
          <cell r="C646" t="str">
            <v>Charter School</v>
          </cell>
          <cell r="D646">
            <v>12818190</v>
          </cell>
          <cell r="E646">
            <v>8073506</v>
          </cell>
          <cell r="F646">
            <v>-4744684</v>
          </cell>
          <cell r="G646">
            <v>-0.37015241384506226</v>
          </cell>
          <cell r="H646">
            <v>88.5</v>
          </cell>
          <cell r="I646">
            <v>31.461215972900391</v>
          </cell>
          <cell r="J646">
            <v>-57.038784027099609</v>
          </cell>
          <cell r="K646">
            <v>-0.64450603723526001</v>
          </cell>
          <cell r="L646">
            <v>14.72609806060791</v>
          </cell>
          <cell r="M646">
            <v>44.178295135498047</v>
          </cell>
          <cell r="N646">
            <v>29.452198028564453</v>
          </cell>
          <cell r="O646">
            <v>2</v>
          </cell>
          <cell r="P646">
            <v>0</v>
          </cell>
        </row>
        <row r="647">
          <cell r="A647">
            <v>126510023</v>
          </cell>
          <cell r="B647" t="str">
            <v>Mastery CS-Thomas Campus</v>
          </cell>
          <cell r="C647" t="str">
            <v>Charter School</v>
          </cell>
          <cell r="D647">
            <v>20327862</v>
          </cell>
          <cell r="E647">
            <v>13774937</v>
          </cell>
          <cell r="F647">
            <v>-6552925</v>
          </cell>
          <cell r="G647">
            <v>-0.32236173748970032</v>
          </cell>
          <cell r="H647">
            <v>132</v>
          </cell>
          <cell r="I647">
            <v>56.924453735351563</v>
          </cell>
          <cell r="J647">
            <v>-75.075546264648438</v>
          </cell>
          <cell r="K647">
            <v>-0.56875413656234741</v>
          </cell>
          <cell r="L647">
            <v>15.205685615539551</v>
          </cell>
          <cell r="M647">
            <v>39.626937866210938</v>
          </cell>
          <cell r="N647">
            <v>24.421253204345703</v>
          </cell>
          <cell r="O647">
            <v>1.6060606241226196</v>
          </cell>
          <cell r="P647">
            <v>0</v>
          </cell>
        </row>
        <row r="648">
          <cell r="A648">
            <v>126510929</v>
          </cell>
          <cell r="B648" t="str">
            <v>Philadelphia Hebrew Public CS</v>
          </cell>
          <cell r="C648" t="str">
            <v>Charter School</v>
          </cell>
          <cell r="D648">
            <v>4034552</v>
          </cell>
          <cell r="E648">
            <v>3466447</v>
          </cell>
          <cell r="F648">
            <v>-568105</v>
          </cell>
          <cell r="G648">
            <v>-0.14080993831157684</v>
          </cell>
          <cell r="H648">
            <v>20.5</v>
          </cell>
          <cell r="I648">
            <v>13.538759231567383</v>
          </cell>
          <cell r="J648">
            <v>-6.9612407684326172</v>
          </cell>
          <cell r="K648">
            <v>-0.3395727276802063</v>
          </cell>
          <cell r="L648">
            <v>13.05525016784668</v>
          </cell>
          <cell r="M648">
            <v>19.582874298095703</v>
          </cell>
          <cell r="N648">
            <v>6.5276241302490234</v>
          </cell>
          <cell r="O648">
            <v>0.49999994039535522</v>
          </cell>
          <cell r="P648">
            <v>0</v>
          </cell>
        </row>
        <row r="649">
          <cell r="A649">
            <v>126511530</v>
          </cell>
          <cell r="B649" t="str">
            <v>TECH Freire CS</v>
          </cell>
          <cell r="C649" t="str">
            <v>Charter School</v>
          </cell>
          <cell r="D649">
            <v>8104851</v>
          </cell>
          <cell r="E649">
            <v>5537208</v>
          </cell>
          <cell r="F649">
            <v>-2567643</v>
          </cell>
          <cell r="G649">
            <v>-0.31680324673652649</v>
          </cell>
          <cell r="H649">
            <v>55.5</v>
          </cell>
          <cell r="I649">
            <v>26.012836456298828</v>
          </cell>
          <cell r="J649">
            <v>-29.487163543701172</v>
          </cell>
          <cell r="K649">
            <v>-0.53130024671554565</v>
          </cell>
          <cell r="L649">
            <v>16.415000915527344</v>
          </cell>
          <cell r="M649">
            <v>37.880767822265625</v>
          </cell>
          <cell r="N649">
            <v>21.465766906738281</v>
          </cell>
          <cell r="O649">
            <v>1.3076920509338379</v>
          </cell>
          <cell r="P649">
            <v>0</v>
          </cell>
        </row>
        <row r="650">
          <cell r="A650">
            <v>126511563</v>
          </cell>
          <cell r="B650" t="str">
            <v>Esperanza Cyber CS</v>
          </cell>
          <cell r="C650" t="str">
            <v>Charter School</v>
          </cell>
          <cell r="D650">
            <v>8691250</v>
          </cell>
          <cell r="E650">
            <v>5804131</v>
          </cell>
          <cell r="F650">
            <v>-2887119</v>
          </cell>
          <cell r="G650">
            <v>-0.33218684792518616</v>
          </cell>
          <cell r="H650">
            <v>59</v>
          </cell>
          <cell r="I650">
            <v>34.299430847167969</v>
          </cell>
          <cell r="J650">
            <v>-24.700569152832031</v>
          </cell>
          <cell r="K650">
            <v>-0.41865372657775879</v>
          </cell>
          <cell r="L650">
            <v>16.423200607299805</v>
          </cell>
          <cell r="M650">
            <v>28.98211669921875</v>
          </cell>
          <cell r="N650">
            <v>12.558916091918945</v>
          </cell>
          <cell r="O650">
            <v>0.76470577716827393</v>
          </cell>
          <cell r="P650">
            <v>0</v>
          </cell>
        </row>
        <row r="651">
          <cell r="A651">
            <v>126511624</v>
          </cell>
          <cell r="B651" t="str">
            <v>MaST Community CS III</v>
          </cell>
          <cell r="C651" t="str">
            <v>Charter School</v>
          </cell>
          <cell r="D651">
            <v>13255289</v>
          </cell>
          <cell r="E651">
            <v>10012055</v>
          </cell>
          <cell r="F651">
            <v>-3243234</v>
          </cell>
          <cell r="G651">
            <v>-0.24467471241950989</v>
          </cell>
          <cell r="H651">
            <v>93</v>
          </cell>
          <cell r="I651">
            <v>50.436439514160156</v>
          </cell>
          <cell r="J651">
            <v>-42.563560485839844</v>
          </cell>
          <cell r="K651">
            <v>-0.45767268538475037</v>
          </cell>
          <cell r="L651">
            <v>17.659666061401367</v>
          </cell>
          <cell r="M651">
            <v>37.526790618896484</v>
          </cell>
          <cell r="N651">
            <v>19.867124557495117</v>
          </cell>
          <cell r="O651">
            <v>1.125</v>
          </cell>
          <cell r="P651">
            <v>0</v>
          </cell>
        </row>
        <row r="652">
          <cell r="A652">
            <v>126511748</v>
          </cell>
          <cell r="B652" t="str">
            <v>Mastery CS-Clymer Elementary</v>
          </cell>
          <cell r="C652" t="str">
            <v>Charter School</v>
          </cell>
          <cell r="D652">
            <v>8713512</v>
          </cell>
          <cell r="E652">
            <v>5731203</v>
          </cell>
          <cell r="F652">
            <v>-2982309</v>
          </cell>
          <cell r="G652">
            <v>-0.34226256608963013</v>
          </cell>
          <cell r="H652">
            <v>60.5</v>
          </cell>
          <cell r="I652">
            <v>21.461639404296875</v>
          </cell>
          <cell r="J652">
            <v>-39.038360595703125</v>
          </cell>
          <cell r="K652">
            <v>-0.64526218175888062</v>
          </cell>
          <cell r="L652">
            <v>18.192930221557617</v>
          </cell>
          <cell r="M652">
            <v>47.963180541992188</v>
          </cell>
          <cell r="N652">
            <v>29.77025032043457</v>
          </cell>
          <cell r="O652">
            <v>1.6363636255264282</v>
          </cell>
          <cell r="P652">
            <v>0</v>
          </cell>
        </row>
        <row r="653">
          <cell r="A653">
            <v>126512039</v>
          </cell>
          <cell r="B653" t="str">
            <v>Independence CS West</v>
          </cell>
          <cell r="C653" t="str">
            <v>Charter School</v>
          </cell>
          <cell r="D653">
            <v>9824687</v>
          </cell>
          <cell r="E653">
            <v>6355156</v>
          </cell>
          <cell r="F653">
            <v>-3469531</v>
          </cell>
          <cell r="G653">
            <v>-0.35314416885375977</v>
          </cell>
          <cell r="H653">
            <v>68.5</v>
          </cell>
          <cell r="I653">
            <v>28.256521224975586</v>
          </cell>
          <cell r="J653">
            <v>-40.243476867675781</v>
          </cell>
          <cell r="K653">
            <v>-0.58749604225158691</v>
          </cell>
          <cell r="L653">
            <v>14.771512031555176</v>
          </cell>
          <cell r="M653">
            <v>40.375465393066406</v>
          </cell>
          <cell r="N653">
            <v>25.603954315185547</v>
          </cell>
          <cell r="O653">
            <v>1.7333332300186157</v>
          </cell>
          <cell r="P653">
            <v>0</v>
          </cell>
        </row>
        <row r="654">
          <cell r="A654">
            <v>126512674</v>
          </cell>
          <cell r="B654" t="str">
            <v>Universal Alcorn CS</v>
          </cell>
          <cell r="C654" t="str">
            <v>Charter School</v>
          </cell>
          <cell r="D654">
            <v>7932023</v>
          </cell>
          <cell r="E654">
            <v>5540376</v>
          </cell>
          <cell r="F654">
            <v>-2391647</v>
          </cell>
          <cell r="G654">
            <v>-0.30151790380477905</v>
          </cell>
          <cell r="H654">
            <v>47</v>
          </cell>
          <cell r="I654">
            <v>25.796226501464844</v>
          </cell>
          <cell r="J654">
            <v>-21.203773498535156</v>
          </cell>
          <cell r="K654">
            <v>-0.45114412903785706</v>
          </cell>
          <cell r="L654">
            <v>26.485263824462891</v>
          </cell>
          <cell r="M654">
            <v>50.321998596191406</v>
          </cell>
          <cell r="N654">
            <v>23.836734771728516</v>
          </cell>
          <cell r="O654">
            <v>0.89999991655349731</v>
          </cell>
          <cell r="P654">
            <v>0</v>
          </cell>
        </row>
        <row r="655">
          <cell r="A655">
            <v>126512840</v>
          </cell>
          <cell r="B655" t="str">
            <v>Community Academy of Philadelphia CS</v>
          </cell>
          <cell r="C655" t="str">
            <v>Charter School</v>
          </cell>
          <cell r="D655">
            <v>20150108</v>
          </cell>
          <cell r="E655">
            <v>13167311</v>
          </cell>
          <cell r="F655">
            <v>-6982797</v>
          </cell>
          <cell r="G655">
            <v>-0.34653893113136292</v>
          </cell>
          <cell r="H655">
            <v>147</v>
          </cell>
          <cell r="I655">
            <v>74.264884948730469</v>
          </cell>
          <cell r="J655">
            <v>-72.735115051269531</v>
          </cell>
          <cell r="K655">
            <v>-0.49479669332504272</v>
          </cell>
          <cell r="L655">
            <v>16.344919204711914</v>
          </cell>
          <cell r="M655">
            <v>42.271343231201172</v>
          </cell>
          <cell r="N655">
            <v>25.926424026489258</v>
          </cell>
          <cell r="O655">
            <v>1.5862069129943848</v>
          </cell>
          <cell r="P655">
            <v>0</v>
          </cell>
        </row>
        <row r="656">
          <cell r="A656">
            <v>126512850</v>
          </cell>
          <cell r="B656" t="str">
            <v>Harambee Institute of Science and Technology CS</v>
          </cell>
          <cell r="C656" t="str">
            <v>Charter School</v>
          </cell>
          <cell r="D656">
            <v>7873916</v>
          </cell>
          <cell r="E656">
            <v>6182157</v>
          </cell>
          <cell r="F656">
            <v>-1691759</v>
          </cell>
          <cell r="G656">
            <v>-0.21485611796379089</v>
          </cell>
          <cell r="H656">
            <v>49.5</v>
          </cell>
          <cell r="I656">
            <v>34.994106292724609</v>
          </cell>
          <cell r="J656">
            <v>-14.505893707275391</v>
          </cell>
          <cell r="K656">
            <v>-0.29304835200309753</v>
          </cell>
          <cell r="L656">
            <v>20.933666229248047</v>
          </cell>
          <cell r="M656">
            <v>24.574304580688477</v>
          </cell>
          <cell r="N656">
            <v>3.6406383514404297</v>
          </cell>
          <cell r="O656">
            <v>0.17391307651996613</v>
          </cell>
          <cell r="P656">
            <v>0</v>
          </cell>
        </row>
        <row r="657">
          <cell r="A657">
            <v>126512870</v>
          </cell>
          <cell r="B657" t="str">
            <v>Youth Build Phila CS</v>
          </cell>
          <cell r="C657" t="str">
            <v>Charter School</v>
          </cell>
          <cell r="D657">
            <v>8680522</v>
          </cell>
          <cell r="E657">
            <v>7471122</v>
          </cell>
          <cell r="F657">
            <v>-1209400</v>
          </cell>
          <cell r="G657">
            <v>-0.13932341337203979</v>
          </cell>
          <cell r="H657">
            <v>62.5</v>
          </cell>
          <cell r="I657">
            <v>49.044776916503906</v>
          </cell>
          <cell r="J657">
            <v>-13.455223083496094</v>
          </cell>
          <cell r="K657">
            <v>-0.21528357267379761</v>
          </cell>
          <cell r="L657">
            <v>16.985273361206055</v>
          </cell>
          <cell r="M657">
            <v>26.691143035888672</v>
          </cell>
          <cell r="N657">
            <v>9.7058696746826172</v>
          </cell>
          <cell r="O657">
            <v>0.57142853736877441</v>
          </cell>
          <cell r="P657">
            <v>0</v>
          </cell>
        </row>
        <row r="658">
          <cell r="A658">
            <v>126512960</v>
          </cell>
          <cell r="B658" t="str">
            <v>Preparatory CS of Mathematics Science Tech and Careers</v>
          </cell>
          <cell r="C658" t="str">
            <v>Charter School</v>
          </cell>
          <cell r="D658">
            <v>8889759</v>
          </cell>
          <cell r="E658">
            <v>6366136</v>
          </cell>
          <cell r="F658">
            <v>-2523623</v>
          </cell>
          <cell r="G658">
            <v>-0.28387978672981262</v>
          </cell>
          <cell r="H658">
            <v>69</v>
          </cell>
          <cell r="I658">
            <v>44.531299591064453</v>
          </cell>
          <cell r="J658">
            <v>-24.468700408935547</v>
          </cell>
          <cell r="K658">
            <v>-0.35461884737014771</v>
          </cell>
          <cell r="L658">
            <v>16.665891647338867</v>
          </cell>
          <cell r="M658">
            <v>26.810348510742188</v>
          </cell>
          <cell r="N658">
            <v>10.14445686340332</v>
          </cell>
          <cell r="O658">
            <v>0.60869574546813965</v>
          </cell>
          <cell r="P658">
            <v>0</v>
          </cell>
        </row>
        <row r="659">
          <cell r="A659">
            <v>126512980</v>
          </cell>
          <cell r="B659" t="str">
            <v>Imhotep Institute CHS</v>
          </cell>
          <cell r="C659" t="str">
            <v>Charter School</v>
          </cell>
          <cell r="D659">
            <v>8374721</v>
          </cell>
          <cell r="E659">
            <v>5931268</v>
          </cell>
          <cell r="F659">
            <v>-2443453</v>
          </cell>
          <cell r="G659">
            <v>-0.29176530241966248</v>
          </cell>
          <cell r="H659">
            <v>58</v>
          </cell>
          <cell r="I659">
            <v>28.069995880126953</v>
          </cell>
          <cell r="J659">
            <v>-29.930004119873047</v>
          </cell>
          <cell r="K659">
            <v>-0.51603454351425171</v>
          </cell>
          <cell r="L659">
            <v>18.289289474487305</v>
          </cell>
          <cell r="M659">
            <v>51.542545318603516</v>
          </cell>
          <cell r="N659">
            <v>33.253257751464844</v>
          </cell>
          <cell r="O659">
            <v>1.8181819915771484</v>
          </cell>
          <cell r="P659">
            <v>0</v>
          </cell>
        </row>
        <row r="660">
          <cell r="A660">
            <v>126512990</v>
          </cell>
          <cell r="B660" t="str">
            <v>Alliance for Progress CS</v>
          </cell>
          <cell r="C660" t="str">
            <v>Charter School</v>
          </cell>
          <cell r="D660">
            <v>8454501</v>
          </cell>
          <cell r="E660">
            <v>5976268</v>
          </cell>
          <cell r="F660">
            <v>-2478233</v>
          </cell>
          <cell r="G660">
            <v>-0.29312586784362793</v>
          </cell>
          <cell r="H660">
            <v>68.5</v>
          </cell>
          <cell r="I660">
            <v>37.894081115722656</v>
          </cell>
          <cell r="J660">
            <v>-30.605918884277344</v>
          </cell>
          <cell r="K660">
            <v>-0.44680172204971313</v>
          </cell>
          <cell r="L660">
            <v>15.559562683105469</v>
          </cell>
          <cell r="M660">
            <v>35.564712524414063</v>
          </cell>
          <cell r="N660">
            <v>20.005149841308594</v>
          </cell>
          <cell r="O660">
            <v>1.2857141494750977</v>
          </cell>
          <cell r="P660">
            <v>0</v>
          </cell>
        </row>
        <row r="661">
          <cell r="A661">
            <v>126513000</v>
          </cell>
          <cell r="B661" t="str">
            <v>Multicultural Academy CS</v>
          </cell>
          <cell r="C661" t="str">
            <v>Charter School</v>
          </cell>
          <cell r="D661">
            <v>3848331</v>
          </cell>
          <cell r="E661">
            <v>2736314</v>
          </cell>
          <cell r="F661">
            <v>-1112017</v>
          </cell>
          <cell r="G661">
            <v>-0.28896084427833557</v>
          </cell>
          <cell r="H661">
            <v>25.5</v>
          </cell>
          <cell r="I661">
            <v>12.558429718017578</v>
          </cell>
          <cell r="J661">
            <v>-12.941570281982422</v>
          </cell>
          <cell r="K661">
            <v>-0.50751256942749023</v>
          </cell>
          <cell r="L661">
            <v>15.010588645935059</v>
          </cell>
          <cell r="M661">
            <v>31.897499084472656</v>
          </cell>
          <cell r="N661">
            <v>16.886909484863281</v>
          </cell>
          <cell r="O661">
            <v>1.1249998807907104</v>
          </cell>
          <cell r="P661">
            <v>0</v>
          </cell>
        </row>
        <row r="662">
          <cell r="A662">
            <v>126513020</v>
          </cell>
          <cell r="B662" t="str">
            <v>West Oak Lane CS</v>
          </cell>
          <cell r="C662" t="str">
            <v>Charter School</v>
          </cell>
          <cell r="D662">
            <v>15374237</v>
          </cell>
          <cell r="E662">
            <v>10961289</v>
          </cell>
          <cell r="F662">
            <v>-4412948</v>
          </cell>
          <cell r="G662">
            <v>-0.2870352566242218</v>
          </cell>
          <cell r="H662">
            <v>108</v>
          </cell>
          <cell r="I662">
            <v>51.901718139648438</v>
          </cell>
          <cell r="J662">
            <v>-56.098281860351563</v>
          </cell>
          <cell r="K662">
            <v>-0.519428551197052</v>
          </cell>
          <cell r="L662">
            <v>20.723489761352539</v>
          </cell>
          <cell r="M662">
            <v>53.444789886474609</v>
          </cell>
          <cell r="N662">
            <v>32.721298217773438</v>
          </cell>
          <cell r="O662">
            <v>1.5789474248886108</v>
          </cell>
          <cell r="P662">
            <v>0</v>
          </cell>
        </row>
        <row r="663">
          <cell r="A663">
            <v>126513070</v>
          </cell>
          <cell r="B663" t="str">
            <v>Inquiry CS</v>
          </cell>
          <cell r="C663" t="str">
            <v>Charter School</v>
          </cell>
          <cell r="D663">
            <v>5271358</v>
          </cell>
          <cell r="E663">
            <v>3565620</v>
          </cell>
          <cell r="F663">
            <v>-1705738</v>
          </cell>
          <cell r="G663">
            <v>-0.32358607649803162</v>
          </cell>
          <cell r="H663">
            <v>32</v>
          </cell>
          <cell r="I663">
            <v>11.708767890930176</v>
          </cell>
          <cell r="J663">
            <v>-20.291233062744141</v>
          </cell>
          <cell r="K663">
            <v>-0.63410103321075439</v>
          </cell>
          <cell r="L663">
            <v>12.29240894317627</v>
          </cell>
          <cell r="M663">
            <v>38.633285522460938</v>
          </cell>
          <cell r="N663">
            <v>26.340877532958984</v>
          </cell>
          <cell r="O663">
            <v>2.1428570747375488</v>
          </cell>
          <cell r="P663">
            <v>0</v>
          </cell>
        </row>
        <row r="664">
          <cell r="A664">
            <v>126513100</v>
          </cell>
          <cell r="B664" t="str">
            <v>Eugenio Maria De Hostos CS</v>
          </cell>
          <cell r="C664" t="str">
            <v>Charter School</v>
          </cell>
          <cell r="D664">
            <v>9703745</v>
          </cell>
          <cell r="E664">
            <v>6050734</v>
          </cell>
          <cell r="F664">
            <v>-3653011</v>
          </cell>
          <cell r="G664">
            <v>-0.37645372748374939</v>
          </cell>
          <cell r="H664">
            <v>112</v>
          </cell>
          <cell r="I664">
            <v>18.488815307617188</v>
          </cell>
          <cell r="J664">
            <v>-93.511184692382813</v>
          </cell>
          <cell r="K664">
            <v>-0.83492130041122437</v>
          </cell>
          <cell r="L664">
            <v>12.162930488586426</v>
          </cell>
          <cell r="M664">
            <v>87.16766357421875</v>
          </cell>
          <cell r="N664">
            <v>75.004730224609375</v>
          </cell>
          <cell r="O664">
            <v>6.1666660308837891</v>
          </cell>
          <cell r="P664">
            <v>0</v>
          </cell>
        </row>
        <row r="665">
          <cell r="A665">
            <v>126513110</v>
          </cell>
          <cell r="B665" t="str">
            <v>Laboratory CS</v>
          </cell>
          <cell r="C665" t="str">
            <v>Charter School</v>
          </cell>
          <cell r="D665">
            <v>7562492</v>
          </cell>
          <cell r="E665">
            <v>4268475</v>
          </cell>
          <cell r="F665">
            <v>-3294017</v>
          </cell>
          <cell r="G665">
            <v>-0.43557295203208923</v>
          </cell>
          <cell r="H665">
            <v>96</v>
          </cell>
          <cell r="I665">
            <v>30.817420959472656</v>
          </cell>
          <cell r="J665">
            <v>-65.182579040527344</v>
          </cell>
          <cell r="K665">
            <v>-0.67898517847061157</v>
          </cell>
          <cell r="L665">
            <v>9.2132730484008789</v>
          </cell>
          <cell r="M665">
            <v>40.538398742675781</v>
          </cell>
          <cell r="N665">
            <v>31.325126647949219</v>
          </cell>
          <cell r="O665">
            <v>3.3999996185302734</v>
          </cell>
          <cell r="P665">
            <v>0</v>
          </cell>
        </row>
        <row r="666">
          <cell r="A666">
            <v>126513117</v>
          </cell>
          <cell r="B666" t="str">
            <v>MaST Community CS II</v>
          </cell>
          <cell r="C666" t="str">
            <v>Charter School</v>
          </cell>
          <cell r="D666">
            <v>15232438</v>
          </cell>
          <cell r="E666">
            <v>10529640</v>
          </cell>
          <cell r="F666">
            <v>-4702798</v>
          </cell>
          <cell r="G666">
            <v>-0.30873572826385498</v>
          </cell>
          <cell r="H666">
            <v>127.5</v>
          </cell>
          <cell r="I666">
            <v>60.631107330322266</v>
          </cell>
          <cell r="J666">
            <v>-66.868896484375</v>
          </cell>
          <cell r="K666">
            <v>-0.52446192502975464</v>
          </cell>
          <cell r="L666">
            <v>14.207656860351563</v>
          </cell>
          <cell r="M666">
            <v>32.081806182861328</v>
          </cell>
          <cell r="N666">
            <v>17.874149322509766</v>
          </cell>
          <cell r="O666">
            <v>1.2580645084381104</v>
          </cell>
          <cell r="P666">
            <v>0</v>
          </cell>
        </row>
        <row r="667">
          <cell r="A667">
            <v>126513150</v>
          </cell>
          <cell r="B667" t="str">
            <v>MAST Community CS</v>
          </cell>
          <cell r="C667" t="str">
            <v>Charter School</v>
          </cell>
          <cell r="D667">
            <v>23281958</v>
          </cell>
          <cell r="E667">
            <v>17003768</v>
          </cell>
          <cell r="F667">
            <v>-6278190</v>
          </cell>
          <cell r="G667">
            <v>-0.26965901255607605</v>
          </cell>
          <cell r="H667">
            <v>173</v>
          </cell>
          <cell r="I667">
            <v>98.406005859375</v>
          </cell>
          <cell r="J667">
            <v>-74.593994140625</v>
          </cell>
          <cell r="K667">
            <v>-0.43117916584014893</v>
          </cell>
          <cell r="L667">
            <v>15.219684600830078</v>
          </cell>
          <cell r="M667">
            <v>26.775369644165039</v>
          </cell>
          <cell r="N667">
            <v>11.555685043334961</v>
          </cell>
          <cell r="O667">
            <v>0.75925916433334351</v>
          </cell>
          <cell r="P667">
            <v>0</v>
          </cell>
        </row>
        <row r="668">
          <cell r="A668">
            <v>126513160</v>
          </cell>
          <cell r="B668" t="str">
            <v>Christopher Columbus CS</v>
          </cell>
          <cell r="C668" t="str">
            <v>Charter School</v>
          </cell>
          <cell r="D668">
            <v>12859522</v>
          </cell>
          <cell r="E668">
            <v>9871665</v>
          </cell>
          <cell r="F668">
            <v>-2987857</v>
          </cell>
          <cell r="G668">
            <v>-0.23234587907791138</v>
          </cell>
          <cell r="H668">
            <v>91</v>
          </cell>
          <cell r="I668">
            <v>62.395706176757813</v>
          </cell>
          <cell r="J668">
            <v>-28.604293823242188</v>
          </cell>
          <cell r="K668">
            <v>-0.31433290243148804</v>
          </cell>
          <cell r="L668">
            <v>17.110126495361328</v>
          </cell>
          <cell r="M668">
            <v>24.129667282104492</v>
          </cell>
          <cell r="N668">
            <v>7.0195407867431641</v>
          </cell>
          <cell r="O668">
            <v>0.41025650501251221</v>
          </cell>
          <cell r="P668">
            <v>0</v>
          </cell>
        </row>
        <row r="669">
          <cell r="A669">
            <v>126513210</v>
          </cell>
          <cell r="B669" t="str">
            <v>Universal Institute CS</v>
          </cell>
          <cell r="C669" t="str">
            <v>Charter School</v>
          </cell>
          <cell r="D669">
            <v>11544266</v>
          </cell>
          <cell r="E669">
            <v>8429885</v>
          </cell>
          <cell r="F669">
            <v>-3114381</v>
          </cell>
          <cell r="G669">
            <v>-0.26977729797363281</v>
          </cell>
          <cell r="H669">
            <v>126.5</v>
          </cell>
          <cell r="I669">
            <v>74.533050537109375</v>
          </cell>
          <cell r="J669">
            <v>-51.966949462890625</v>
          </cell>
          <cell r="K669">
            <v>-0.41080591082572937</v>
          </cell>
          <cell r="L669">
            <v>18.328058242797852</v>
          </cell>
          <cell r="M669">
            <v>32.797580718994141</v>
          </cell>
          <cell r="N669">
            <v>14.469522476196289</v>
          </cell>
          <cell r="O669">
            <v>0.78947383165359497</v>
          </cell>
          <cell r="P669">
            <v>0</v>
          </cell>
        </row>
        <row r="670">
          <cell r="A670">
            <v>126513230</v>
          </cell>
          <cell r="B670" t="str">
            <v>Math Civics and Sciences CS</v>
          </cell>
          <cell r="C670" t="str">
            <v>Charter School</v>
          </cell>
          <cell r="D670">
            <v>12631862</v>
          </cell>
          <cell r="E670">
            <v>9984448</v>
          </cell>
          <cell r="F670">
            <v>-2647414</v>
          </cell>
          <cell r="G670">
            <v>-0.20958223938941956</v>
          </cell>
          <cell r="H670">
            <v>117.5</v>
          </cell>
          <cell r="I670">
            <v>85.1424560546875</v>
          </cell>
          <cell r="J670">
            <v>-32.3575439453125</v>
          </cell>
          <cell r="K670">
            <v>-0.2753833532333374</v>
          </cell>
          <cell r="L670">
            <v>17.305807113647461</v>
          </cell>
          <cell r="M670">
            <v>25.958709716796875</v>
          </cell>
          <cell r="N670">
            <v>8.6529026031494141</v>
          </cell>
          <cell r="O670">
            <v>0.49999994039535522</v>
          </cell>
          <cell r="P670">
            <v>0</v>
          </cell>
        </row>
        <row r="671">
          <cell r="A671">
            <v>126513250</v>
          </cell>
          <cell r="B671" t="str">
            <v>Young Scholars CS</v>
          </cell>
          <cell r="C671" t="str">
            <v>Charter School</v>
          </cell>
          <cell r="D671">
            <v>5258369</v>
          </cell>
          <cell r="E671">
            <v>3611275</v>
          </cell>
          <cell r="F671">
            <v>-1647094</v>
          </cell>
          <cell r="G671">
            <v>-0.31323286890983582</v>
          </cell>
          <cell r="H671">
            <v>28</v>
          </cell>
          <cell r="I671">
            <v>20</v>
          </cell>
          <cell r="J671">
            <v>-8</v>
          </cell>
          <cell r="K671">
            <v>-0.28571429848670959</v>
          </cell>
          <cell r="L671">
            <v>12.908318519592285</v>
          </cell>
          <cell r="M671">
            <v>18.932199478149414</v>
          </cell>
          <cell r="N671">
            <v>6.0238809585571289</v>
          </cell>
          <cell r="O671">
            <v>0.466666579246521</v>
          </cell>
          <cell r="P671">
            <v>0</v>
          </cell>
        </row>
        <row r="672">
          <cell r="A672">
            <v>126513270</v>
          </cell>
          <cell r="B672" t="str">
            <v>Freire CS</v>
          </cell>
          <cell r="C672" t="str">
            <v>Charter School</v>
          </cell>
          <cell r="D672">
            <v>16423750</v>
          </cell>
          <cell r="E672">
            <v>10790519</v>
          </cell>
          <cell r="F672">
            <v>-5633231</v>
          </cell>
          <cell r="G672">
            <v>-0.34299299120903015</v>
          </cell>
          <cell r="H672">
            <v>105.5</v>
          </cell>
          <cell r="I672">
            <v>43.537017822265625</v>
          </cell>
          <cell r="J672">
            <v>-61.962982177734375</v>
          </cell>
          <cell r="K672">
            <v>-0.58732682466506958</v>
          </cell>
          <cell r="L672">
            <v>14.729485511779785</v>
          </cell>
          <cell r="M672">
            <v>45.527500152587891</v>
          </cell>
          <cell r="N672">
            <v>30.798015594482422</v>
          </cell>
          <cell r="O672">
            <v>2.0909090042114258</v>
          </cell>
          <cell r="P672">
            <v>0</v>
          </cell>
        </row>
        <row r="673">
          <cell r="A673">
            <v>126513280</v>
          </cell>
          <cell r="B673" t="str">
            <v>Philadelphia Academy CS</v>
          </cell>
          <cell r="C673" t="str">
            <v>Charter School</v>
          </cell>
          <cell r="D673">
            <v>19472168</v>
          </cell>
          <cell r="E673">
            <v>13213004</v>
          </cell>
          <cell r="F673">
            <v>-6259164</v>
          </cell>
          <cell r="G673">
            <v>-0.32144156098365784</v>
          </cell>
          <cell r="H673">
            <v>147</v>
          </cell>
          <cell r="I673">
            <v>74.845054626464844</v>
          </cell>
          <cell r="J673">
            <v>-72.154945373535156</v>
          </cell>
          <cell r="K673">
            <v>-0.49084997177124023</v>
          </cell>
          <cell r="L673">
            <v>14.069216728210449</v>
          </cell>
          <cell r="M673">
            <v>30.730131149291992</v>
          </cell>
          <cell r="N673">
            <v>16.660915374755859</v>
          </cell>
          <cell r="O673">
            <v>1.1842105388641357</v>
          </cell>
          <cell r="P673">
            <v>0</v>
          </cell>
        </row>
        <row r="674">
          <cell r="A674">
            <v>126513290</v>
          </cell>
          <cell r="B674" t="str">
            <v>Mastery CS-Hardy Williams</v>
          </cell>
          <cell r="C674" t="str">
            <v>Charter School</v>
          </cell>
          <cell r="D674">
            <v>20089244</v>
          </cell>
          <cell r="E674">
            <v>13255522</v>
          </cell>
          <cell r="F674">
            <v>-6833722</v>
          </cell>
          <cell r="G674">
            <v>-0.34016820788383484</v>
          </cell>
          <cell r="H674">
            <v>125</v>
          </cell>
          <cell r="I674">
            <v>51.424728393554688</v>
          </cell>
          <cell r="J674">
            <v>-73.575271606445313</v>
          </cell>
          <cell r="K674">
            <v>-0.58860218524932861</v>
          </cell>
          <cell r="L674">
            <v>15.961730003356934</v>
          </cell>
          <cell r="M674">
            <v>38.102191925048828</v>
          </cell>
          <cell r="N674">
            <v>22.140460968017578</v>
          </cell>
          <cell r="O674">
            <v>1.387096643447876</v>
          </cell>
          <cell r="P674">
            <v>0</v>
          </cell>
        </row>
        <row r="675">
          <cell r="A675">
            <v>126513380</v>
          </cell>
          <cell r="B675" t="str">
            <v>Global Leadership Academy CS</v>
          </cell>
          <cell r="C675" t="str">
            <v>Charter School</v>
          </cell>
          <cell r="D675">
            <v>10307099</v>
          </cell>
          <cell r="E675">
            <v>7759014</v>
          </cell>
          <cell r="F675">
            <v>-2548085</v>
          </cell>
          <cell r="G675">
            <v>-0.24721650779247284</v>
          </cell>
          <cell r="H675">
            <v>79</v>
          </cell>
          <cell r="I675">
            <v>41.263046264648438</v>
          </cell>
          <cell r="J675">
            <v>-37.736953735351563</v>
          </cell>
          <cell r="K675">
            <v>-0.47768294811248779</v>
          </cell>
          <cell r="L675">
            <v>20.03380012512207</v>
          </cell>
          <cell r="M675">
            <v>58.431915283203125</v>
          </cell>
          <cell r="N675">
            <v>38.398117065429688</v>
          </cell>
          <cell r="O675">
            <v>1.9166666269302368</v>
          </cell>
          <cell r="P675">
            <v>0</v>
          </cell>
        </row>
        <row r="676">
          <cell r="A676">
            <v>126513400</v>
          </cell>
          <cell r="B676" t="str">
            <v>Philadelphia Performing Arts CS</v>
          </cell>
          <cell r="C676" t="str">
            <v>Charter School</v>
          </cell>
          <cell r="D676">
            <v>37565704</v>
          </cell>
          <cell r="E676">
            <v>26546148</v>
          </cell>
          <cell r="F676">
            <v>-11019556</v>
          </cell>
          <cell r="G676">
            <v>-0.29334086179733276</v>
          </cell>
          <cell r="H676">
            <v>212</v>
          </cell>
          <cell r="I676">
            <v>100.58763122558594</v>
          </cell>
          <cell r="J676">
            <v>-111.41236877441406</v>
          </cell>
          <cell r="K676">
            <v>-0.52553004026412964</v>
          </cell>
          <cell r="L676">
            <v>17.878654479980469</v>
          </cell>
          <cell r="M676">
            <v>38.692611694335938</v>
          </cell>
          <cell r="N676">
            <v>20.813957214355469</v>
          </cell>
          <cell r="O676">
            <v>1.1641792058944702</v>
          </cell>
          <cell r="P676">
            <v>0</v>
          </cell>
        </row>
        <row r="677">
          <cell r="A677">
            <v>126513415</v>
          </cell>
          <cell r="B677" t="str">
            <v>Universal Vare CS</v>
          </cell>
          <cell r="C677" t="str">
            <v>Charter School</v>
          </cell>
          <cell r="D677">
            <v>4795251</v>
          </cell>
          <cell r="E677">
            <v>3344235</v>
          </cell>
          <cell r="F677">
            <v>-1451016</v>
          </cell>
          <cell r="G677">
            <v>-0.302594393491745</v>
          </cell>
          <cell r="H677">
            <v>44</v>
          </cell>
          <cell r="I677">
            <v>23.645404815673828</v>
          </cell>
          <cell r="J677">
            <v>-20.354595184326172</v>
          </cell>
          <cell r="K677">
            <v>-0.46260443329811096</v>
          </cell>
          <cell r="L677">
            <v>12.99995231628418</v>
          </cell>
          <cell r="M677">
            <v>24.818090438842773</v>
          </cell>
          <cell r="N677">
            <v>11.818138122558594</v>
          </cell>
          <cell r="O677">
            <v>0.90909087657928467</v>
          </cell>
          <cell r="P677">
            <v>0</v>
          </cell>
        </row>
        <row r="678">
          <cell r="A678">
            <v>126513420</v>
          </cell>
          <cell r="B678" t="str">
            <v>New Foundations CS</v>
          </cell>
          <cell r="C678" t="str">
            <v>Charter School</v>
          </cell>
          <cell r="D678">
            <v>21327748</v>
          </cell>
          <cell r="E678">
            <v>16014458</v>
          </cell>
          <cell r="F678">
            <v>-5313290</v>
          </cell>
          <cell r="G678">
            <v>-0.24912568926811218</v>
          </cell>
          <cell r="H678">
            <v>141</v>
          </cell>
          <cell r="I678">
            <v>88.587310791015625</v>
          </cell>
          <cell r="J678">
            <v>-52.412689208984375</v>
          </cell>
          <cell r="K678">
            <v>-0.37172120809555054</v>
          </cell>
          <cell r="L678">
            <v>18.455820083618164</v>
          </cell>
          <cell r="M678">
            <v>30.636659622192383</v>
          </cell>
          <cell r="N678">
            <v>12.180839538574219</v>
          </cell>
          <cell r="O678">
            <v>0.65999990701675415</v>
          </cell>
          <cell r="P678">
            <v>0</v>
          </cell>
        </row>
        <row r="679">
          <cell r="A679">
            <v>126513440</v>
          </cell>
          <cell r="B679" t="str">
            <v>Esperanza Academy CS</v>
          </cell>
          <cell r="C679" t="str">
            <v>Charter School</v>
          </cell>
          <cell r="D679">
            <v>29851976</v>
          </cell>
          <cell r="E679">
            <v>21959828</v>
          </cell>
          <cell r="F679">
            <v>-7892148</v>
          </cell>
          <cell r="G679">
            <v>-0.26437607407569885</v>
          </cell>
          <cell r="H679">
            <v>167.5</v>
          </cell>
          <cell r="I679">
            <v>97.871734619140625</v>
          </cell>
          <cell r="J679">
            <v>-69.628265380859375</v>
          </cell>
          <cell r="K679">
            <v>-0.41569113731384277</v>
          </cell>
          <cell r="L679">
            <v>15.175504684448242</v>
          </cell>
          <cell r="M679">
            <v>27.521677017211914</v>
          </cell>
          <cell r="N679">
            <v>12.346172332763672</v>
          </cell>
          <cell r="O679">
            <v>0.81355923414230347</v>
          </cell>
          <cell r="P679">
            <v>0</v>
          </cell>
        </row>
        <row r="680">
          <cell r="A680">
            <v>126513450</v>
          </cell>
          <cell r="B680" t="str">
            <v>Franklin Towne CHS</v>
          </cell>
          <cell r="C680" t="str">
            <v>Charter School</v>
          </cell>
          <cell r="D680">
            <v>17620078</v>
          </cell>
          <cell r="E680">
            <v>13608229</v>
          </cell>
          <cell r="F680">
            <v>-4011849</v>
          </cell>
          <cell r="G680">
            <v>-0.22768622636795044</v>
          </cell>
          <cell r="H680">
            <v>111</v>
          </cell>
          <cell r="I680">
            <v>74.403022766113281</v>
          </cell>
          <cell r="J680">
            <v>-36.596977233886719</v>
          </cell>
          <cell r="K680">
            <v>-0.32970249652862549</v>
          </cell>
          <cell r="L680">
            <v>18.012788772583008</v>
          </cell>
          <cell r="M680">
            <v>29.721099853515625</v>
          </cell>
          <cell r="N680">
            <v>11.708311080932617</v>
          </cell>
          <cell r="O680">
            <v>0.64999991655349731</v>
          </cell>
          <cell r="P680">
            <v>0</v>
          </cell>
        </row>
        <row r="681">
          <cell r="A681">
            <v>126513452</v>
          </cell>
          <cell r="B681" t="str">
            <v>Olney Charter High School</v>
          </cell>
          <cell r="C681" t="str">
            <v>Charter School</v>
          </cell>
          <cell r="D681">
            <v>35212604</v>
          </cell>
          <cell r="E681">
            <v>22672344</v>
          </cell>
          <cell r="F681">
            <v>-12540260</v>
          </cell>
          <cell r="G681">
            <v>-0.35612985491752625</v>
          </cell>
          <cell r="H681">
            <v>403.5</v>
          </cell>
          <cell r="I681">
            <v>80.072265625</v>
          </cell>
          <cell r="J681">
            <v>-323.427734375</v>
          </cell>
          <cell r="K681">
            <v>-0.80155575275421143</v>
          </cell>
          <cell r="L681">
            <v>15.754768371582031</v>
          </cell>
          <cell r="M681">
            <v>93.77838134765625</v>
          </cell>
          <cell r="N681">
            <v>78.023612976074219</v>
          </cell>
          <cell r="O681">
            <v>4.9523806571960449</v>
          </cell>
          <cell r="P681">
            <v>0</v>
          </cell>
        </row>
        <row r="682">
          <cell r="A682">
            <v>126513480</v>
          </cell>
          <cell r="B682" t="str">
            <v>Mariana Bracetti Academy CS</v>
          </cell>
          <cell r="C682" t="str">
            <v>Charter School</v>
          </cell>
          <cell r="D682">
            <v>20553196</v>
          </cell>
          <cell r="E682">
            <v>13464853</v>
          </cell>
          <cell r="F682">
            <v>-7088343</v>
          </cell>
          <cell r="G682">
            <v>-0.34487789869308472</v>
          </cell>
          <cell r="H682">
            <v>128.5</v>
          </cell>
          <cell r="I682">
            <v>57.404933929443359</v>
          </cell>
          <cell r="J682">
            <v>-71.095062255859375</v>
          </cell>
          <cell r="K682">
            <v>-0.55326896905899048</v>
          </cell>
          <cell r="L682">
            <v>15.979108810424805</v>
          </cell>
          <cell r="M682">
            <v>44.208866119384766</v>
          </cell>
          <cell r="N682">
            <v>28.229757308959961</v>
          </cell>
          <cell r="O682">
            <v>1.7666665315628052</v>
          </cell>
          <cell r="P682">
            <v>0</v>
          </cell>
        </row>
        <row r="683">
          <cell r="A683">
            <v>126513510</v>
          </cell>
          <cell r="B683" t="str">
            <v>Independence CS</v>
          </cell>
          <cell r="C683" t="str">
            <v>Charter School</v>
          </cell>
          <cell r="D683">
            <v>13050987</v>
          </cell>
          <cell r="E683">
            <v>9155968</v>
          </cell>
          <cell r="F683">
            <v>-3895019</v>
          </cell>
          <cell r="G683">
            <v>-0.29844632744789124</v>
          </cell>
          <cell r="H683">
            <v>91</v>
          </cell>
          <cell r="I683">
            <v>47.752861022949219</v>
          </cell>
          <cell r="J683">
            <v>-43.247138977050781</v>
          </cell>
          <cell r="K683">
            <v>-0.47524330019950867</v>
          </cell>
          <cell r="L683">
            <v>15.407301902770996</v>
          </cell>
          <cell r="M683">
            <v>32.663478851318359</v>
          </cell>
          <cell r="N683">
            <v>17.256175994873047</v>
          </cell>
          <cell r="O683">
            <v>1.119999885559082</v>
          </cell>
          <cell r="P683">
            <v>0</v>
          </cell>
        </row>
        <row r="684">
          <cell r="A684">
            <v>126513734</v>
          </cell>
          <cell r="B684" t="str">
            <v>Mastery CS-Gratz Campus</v>
          </cell>
          <cell r="C684" t="str">
            <v>Charter School</v>
          </cell>
          <cell r="D684">
            <v>23573944</v>
          </cell>
          <cell r="E684">
            <v>14489072</v>
          </cell>
          <cell r="F684">
            <v>-9084872</v>
          </cell>
          <cell r="G684">
            <v>-0.3853776752948761</v>
          </cell>
          <cell r="H684">
            <v>161.5</v>
          </cell>
          <cell r="I684">
            <v>55.781173706054688</v>
          </cell>
          <cell r="J684">
            <v>-105.71882629394531</v>
          </cell>
          <cell r="K684">
            <v>-0.65460574626922607</v>
          </cell>
          <cell r="L684">
            <v>15.980493545532227</v>
          </cell>
          <cell r="M684">
            <v>66.445213317871094</v>
          </cell>
          <cell r="N684">
            <v>50.4647216796875</v>
          </cell>
          <cell r="O684">
            <v>3.1578948497772217</v>
          </cell>
          <cell r="P684">
            <v>0</v>
          </cell>
        </row>
        <row r="685">
          <cell r="A685">
            <v>126514059</v>
          </cell>
          <cell r="B685" t="str">
            <v>KIPP North Philadelphia CS</v>
          </cell>
          <cell r="C685" t="str">
            <v>Charter School</v>
          </cell>
          <cell r="D685">
            <v>4706652</v>
          </cell>
          <cell r="E685">
            <v>3322861</v>
          </cell>
          <cell r="F685">
            <v>-1383791</v>
          </cell>
          <cell r="G685">
            <v>-0.29400750994682312</v>
          </cell>
          <cell r="H685">
            <v>28</v>
          </cell>
          <cell r="I685">
            <v>13.763053894042969</v>
          </cell>
          <cell r="J685">
            <v>-14.236946105957031</v>
          </cell>
          <cell r="K685">
            <v>-0.50846236944198608</v>
          </cell>
          <cell r="L685">
            <v>14.785099983215332</v>
          </cell>
          <cell r="M685">
            <v>32.855777740478516</v>
          </cell>
          <cell r="N685">
            <v>18.0706787109375</v>
          </cell>
          <cell r="O685">
            <v>1.2222222089767456</v>
          </cell>
          <cell r="P685">
            <v>0</v>
          </cell>
        </row>
        <row r="686">
          <cell r="A686">
            <v>126514864</v>
          </cell>
          <cell r="B686" t="str">
            <v>KIPP DuBois CS</v>
          </cell>
          <cell r="C686" t="str">
            <v>Charter School</v>
          </cell>
          <cell r="D686">
            <v>8933023</v>
          </cell>
          <cell r="E686">
            <v>5756879</v>
          </cell>
          <cell r="F686">
            <v>-3176144</v>
          </cell>
          <cell r="G686">
            <v>-0.3555508553981781</v>
          </cell>
          <cell r="H686">
            <v>45.5</v>
          </cell>
          <cell r="I686">
            <v>16.153469085693359</v>
          </cell>
          <cell r="J686">
            <v>-29.346530914306641</v>
          </cell>
          <cell r="K686">
            <v>-0.64497870206832886</v>
          </cell>
          <cell r="L686">
            <v>17.843133926391602</v>
          </cell>
          <cell r="M686">
            <v>53.529399871826172</v>
          </cell>
          <cell r="N686">
            <v>35.686264038085938</v>
          </cell>
          <cell r="O686">
            <v>1.9999998807907104</v>
          </cell>
          <cell r="P686">
            <v>0</v>
          </cell>
        </row>
        <row r="687">
          <cell r="A687">
            <v>126515001</v>
          </cell>
          <cell r="B687" t="str">
            <v>Philadelphia City SD</v>
          </cell>
          <cell r="C687" t="str">
            <v>School District</v>
          </cell>
          <cell r="D687">
            <v>4508920320</v>
          </cell>
          <cell r="E687">
            <v>3634449408</v>
          </cell>
          <cell r="F687">
            <v>-874470912</v>
          </cell>
          <cell r="G687">
            <v>-0.19394241273403168</v>
          </cell>
          <cell r="H687">
            <v>18348</v>
          </cell>
          <cell r="I687">
            <v>12342.189453125</v>
          </cell>
          <cell r="J687">
            <v>-6005.810546875</v>
          </cell>
          <cell r="K687">
            <v>-0.32732781767845154</v>
          </cell>
          <cell r="L687">
            <v>29.183629989624023</v>
          </cell>
          <cell r="M687">
            <v>45.973403930664063</v>
          </cell>
          <cell r="N687">
            <v>16.789773941040039</v>
          </cell>
          <cell r="O687">
            <v>0.57531476020812988</v>
          </cell>
        </row>
        <row r="688">
          <cell r="A688">
            <v>126515492</v>
          </cell>
          <cell r="B688" t="str">
            <v>KIPP West Philadelphia CS</v>
          </cell>
          <cell r="C688" t="str">
            <v>Charter School</v>
          </cell>
          <cell r="D688">
            <v>7710332</v>
          </cell>
          <cell r="E688">
            <v>6028754</v>
          </cell>
          <cell r="F688">
            <v>-1681578</v>
          </cell>
          <cell r="G688">
            <v>-0.2180941104888916</v>
          </cell>
          <cell r="H688">
            <v>39</v>
          </cell>
          <cell r="I688">
            <v>19.922616958618164</v>
          </cell>
          <cell r="J688">
            <v>-19.077383041381836</v>
          </cell>
          <cell r="K688">
            <v>-0.48916366696357727</v>
          </cell>
          <cell r="L688">
            <v>15.089154243469238</v>
          </cell>
          <cell r="M688">
            <v>35.665271759033203</v>
          </cell>
          <cell r="N688">
            <v>20.576118469238281</v>
          </cell>
          <cell r="O688">
            <v>1.3636362552642822</v>
          </cell>
          <cell r="P688">
            <v>0</v>
          </cell>
        </row>
        <row r="689">
          <cell r="A689">
            <v>126515691</v>
          </cell>
          <cell r="B689" t="str">
            <v>The Philadelphia CS for Arts and Sciences at HR Edmunds</v>
          </cell>
          <cell r="C689" t="str">
            <v>Charter School</v>
          </cell>
          <cell r="D689">
            <v>16956020</v>
          </cell>
          <cell r="E689">
            <v>10525792</v>
          </cell>
          <cell r="F689">
            <v>-6430228</v>
          </cell>
          <cell r="G689">
            <v>-0.37922978401184082</v>
          </cell>
          <cell r="H689">
            <v>109</v>
          </cell>
          <cell r="I689">
            <v>34.518276214599609</v>
          </cell>
          <cell r="J689">
            <v>-74.481719970703125</v>
          </cell>
          <cell r="K689">
            <v>-0.68331855535507202</v>
          </cell>
          <cell r="L689">
            <v>14.715235710144043</v>
          </cell>
          <cell r="M689">
            <v>50.03179931640625</v>
          </cell>
          <cell r="N689">
            <v>35.316562652587891</v>
          </cell>
          <cell r="O689">
            <v>2.3999998569488525</v>
          </cell>
          <cell r="P689">
            <v>0</v>
          </cell>
        </row>
        <row r="690">
          <cell r="A690">
            <v>126516457</v>
          </cell>
          <cell r="B690" t="str">
            <v>Mastery CS-Harrity Campus</v>
          </cell>
          <cell r="C690" t="str">
            <v>Charter School</v>
          </cell>
          <cell r="D690">
            <v>12949631</v>
          </cell>
          <cell r="E690">
            <v>8722662</v>
          </cell>
          <cell r="F690">
            <v>-4226969</v>
          </cell>
          <cell r="G690">
            <v>-0.32641616463661194</v>
          </cell>
          <cell r="H690">
            <v>89.5</v>
          </cell>
          <cell r="I690">
            <v>39.948692321777344</v>
          </cell>
          <cell r="J690">
            <v>-49.551307678222656</v>
          </cell>
          <cell r="K690">
            <v>-0.55364590883255005</v>
          </cell>
          <cell r="L690">
            <v>16.690160751342773</v>
          </cell>
          <cell r="M690">
            <v>39.738475799560547</v>
          </cell>
          <cell r="N690">
            <v>23.048315048217773</v>
          </cell>
          <cell r="O690">
            <v>1.3809522390365601</v>
          </cell>
          <cell r="P690">
            <v>0</v>
          </cell>
        </row>
        <row r="691">
          <cell r="A691">
            <v>126516724</v>
          </cell>
          <cell r="B691" t="str">
            <v>Deep Roots CS</v>
          </cell>
          <cell r="C691" t="str">
            <v>Charter School</v>
          </cell>
          <cell r="D691">
            <v>5643516</v>
          </cell>
          <cell r="E691">
            <v>4133491</v>
          </cell>
          <cell r="F691">
            <v>-1510025</v>
          </cell>
          <cell r="G691">
            <v>-0.26756811141967773</v>
          </cell>
          <cell r="H691">
            <v>45.5</v>
          </cell>
          <cell r="I691">
            <v>24.768022537231445</v>
          </cell>
          <cell r="J691">
            <v>-20.731977462768555</v>
          </cell>
          <cell r="K691">
            <v>-0.45564785599708557</v>
          </cell>
          <cell r="L691">
            <v>11.146666526794434</v>
          </cell>
          <cell r="M691">
            <v>23.885713577270508</v>
          </cell>
          <cell r="N691">
            <v>12.739047050476074</v>
          </cell>
          <cell r="O691">
            <v>1.1428570747375488</v>
          </cell>
          <cell r="P691">
            <v>0</v>
          </cell>
        </row>
        <row r="692">
          <cell r="A692">
            <v>126517286</v>
          </cell>
          <cell r="B692" t="str">
            <v>Mastery CS-Smedley Campus</v>
          </cell>
          <cell r="C692" t="str">
            <v>Charter School</v>
          </cell>
          <cell r="D692">
            <v>13287202</v>
          </cell>
          <cell r="E692">
            <v>9190558</v>
          </cell>
          <cell r="F692">
            <v>-4096644</v>
          </cell>
          <cell r="G692">
            <v>-0.30831500887870789</v>
          </cell>
          <cell r="H692">
            <v>87.5</v>
          </cell>
          <cell r="I692">
            <v>39.189773559570313</v>
          </cell>
          <cell r="J692">
            <v>-48.310226440429688</v>
          </cell>
          <cell r="K692">
            <v>-0.55211687088012695</v>
          </cell>
          <cell r="L692">
            <v>14.982095718383789</v>
          </cell>
          <cell r="M692">
            <v>37.098522186279297</v>
          </cell>
          <cell r="N692">
            <v>22.116426467895508</v>
          </cell>
          <cell r="O692">
            <v>1.476190447807312</v>
          </cell>
          <cell r="P692">
            <v>0</v>
          </cell>
        </row>
        <row r="693">
          <cell r="A693">
            <v>126517442</v>
          </cell>
          <cell r="B693" t="str">
            <v>Universal Creighton CS</v>
          </cell>
          <cell r="C693" t="str">
            <v>Charter School</v>
          </cell>
          <cell r="D693">
            <v>11115350</v>
          </cell>
          <cell r="E693">
            <v>7869024</v>
          </cell>
          <cell r="F693">
            <v>-3246326</v>
          </cell>
          <cell r="G693">
            <v>-0.29205793142318726</v>
          </cell>
          <cell r="H693">
            <v>80.5</v>
          </cell>
          <cell r="I693">
            <v>42.276153564453125</v>
          </cell>
          <cell r="J693">
            <v>-38.223846435546875</v>
          </cell>
          <cell r="K693">
            <v>-0.47483038902282715</v>
          </cell>
          <cell r="L693">
            <v>14.066196441650391</v>
          </cell>
          <cell r="M693">
            <v>32.608001708984375</v>
          </cell>
          <cell r="N693">
            <v>18.541805267333984</v>
          </cell>
          <cell r="O693">
            <v>1.3181818723678589</v>
          </cell>
          <cell r="P693">
            <v>0</v>
          </cell>
        </row>
        <row r="694">
          <cell r="A694">
            <v>126517643</v>
          </cell>
          <cell r="B694" t="str">
            <v>Mastery Prep Elementary CS</v>
          </cell>
          <cell r="C694" t="str">
            <v>Charter School</v>
          </cell>
          <cell r="D694">
            <v>5723533</v>
          </cell>
          <cell r="E694">
            <v>4336822</v>
          </cell>
          <cell r="F694">
            <v>-1386711</v>
          </cell>
          <cell r="G694">
            <v>-0.24228234589099884</v>
          </cell>
          <cell r="H694">
            <v>37</v>
          </cell>
          <cell r="I694">
            <v>16.168294906616211</v>
          </cell>
          <cell r="J694">
            <v>-20.831705093383789</v>
          </cell>
          <cell r="K694">
            <v>-0.5630190372467041</v>
          </cell>
          <cell r="L694">
            <v>19.345294952392578</v>
          </cell>
          <cell r="M694">
            <v>46.981430053710938</v>
          </cell>
          <cell r="N694">
            <v>27.636135101318359</v>
          </cell>
          <cell r="O694">
            <v>1.428571343421936</v>
          </cell>
          <cell r="P694">
            <v>0</v>
          </cell>
        </row>
        <row r="695">
          <cell r="A695">
            <v>126518004</v>
          </cell>
          <cell r="B695" t="str">
            <v>Global Leadership Academy CS Southwest at Huey</v>
          </cell>
          <cell r="C695" t="str">
            <v>Charter School</v>
          </cell>
          <cell r="D695">
            <v>8952614</v>
          </cell>
          <cell r="E695">
            <v>6365636</v>
          </cell>
          <cell r="F695">
            <v>-2586978</v>
          </cell>
          <cell r="G695">
            <v>-0.2889634370803833</v>
          </cell>
          <cell r="H695">
            <v>64.5</v>
          </cell>
          <cell r="I695">
            <v>32.822490692138672</v>
          </cell>
          <cell r="J695">
            <v>-31.677509307861328</v>
          </cell>
          <cell r="K695">
            <v>-0.49112418293952942</v>
          </cell>
          <cell r="L695">
            <v>19.133062362670898</v>
          </cell>
          <cell r="M695">
            <v>47.096767425537109</v>
          </cell>
          <cell r="N695">
            <v>27.963705062866211</v>
          </cell>
          <cell r="O695">
            <v>1.4615384340286255</v>
          </cell>
          <cell r="P695">
            <v>0</v>
          </cell>
        </row>
        <row r="696">
          <cell r="A696">
            <v>126518118</v>
          </cell>
          <cell r="B696" t="str">
            <v>Mastery CS John Wister Elementary</v>
          </cell>
          <cell r="C696" t="str">
            <v>Charter School</v>
          </cell>
          <cell r="D696">
            <v>8430260</v>
          </cell>
          <cell r="E696">
            <v>5470682</v>
          </cell>
          <cell r="F696">
            <v>-2959578</v>
          </cell>
          <cell r="G696">
            <v>-0.35106605291366577</v>
          </cell>
          <cell r="H696">
            <v>56</v>
          </cell>
          <cell r="I696">
            <v>16.316583633422852</v>
          </cell>
          <cell r="J696">
            <v>-39.683418273925781</v>
          </cell>
          <cell r="K696">
            <v>-0.70863246917724609</v>
          </cell>
          <cell r="L696">
            <v>17.268800735473633</v>
          </cell>
          <cell r="M696">
            <v>74.009140014648438</v>
          </cell>
          <cell r="N696">
            <v>56.740341186523438</v>
          </cell>
          <cell r="O696">
            <v>3.2857139110565186</v>
          </cell>
          <cell r="P696">
            <v>0</v>
          </cell>
        </row>
        <row r="697">
          <cell r="A697">
            <v>126518547</v>
          </cell>
          <cell r="B697" t="str">
            <v>Frederick Douglass Mastery CS</v>
          </cell>
          <cell r="C697" t="str">
            <v>Charter School</v>
          </cell>
          <cell r="D697">
            <v>11480439</v>
          </cell>
          <cell r="E697">
            <v>7411375</v>
          </cell>
          <cell r="F697">
            <v>-4069064</v>
          </cell>
          <cell r="G697">
            <v>-0.35443452000617981</v>
          </cell>
          <cell r="H697">
            <v>73.5</v>
          </cell>
          <cell r="I697">
            <v>26.753225326538086</v>
          </cell>
          <cell r="J697">
            <v>-46.746772766113281</v>
          </cell>
          <cell r="K697">
            <v>-0.63601052761077881</v>
          </cell>
          <cell r="L697">
            <v>17.89512825012207</v>
          </cell>
          <cell r="M697">
            <v>63.446365356445313</v>
          </cell>
          <cell r="N697">
            <v>45.551239013671875</v>
          </cell>
          <cell r="O697">
            <v>2.545454740524292</v>
          </cell>
          <cell r="P697">
            <v>0</v>
          </cell>
        </row>
        <row r="698">
          <cell r="A698">
            <v>126518795</v>
          </cell>
          <cell r="B698" t="str">
            <v>Mastery CS-Francis D. Pastorius Elementary</v>
          </cell>
          <cell r="C698" t="str">
            <v>Charter School</v>
          </cell>
          <cell r="D698">
            <v>10395799</v>
          </cell>
          <cell r="E698">
            <v>6881435</v>
          </cell>
          <cell r="F698">
            <v>-3514364</v>
          </cell>
          <cell r="G698">
            <v>-0.33805617690086365</v>
          </cell>
          <cell r="H698">
            <v>61.5</v>
          </cell>
          <cell r="I698">
            <v>20.384071350097656</v>
          </cell>
          <cell r="J698">
            <v>-41.115928649902344</v>
          </cell>
          <cell r="K698">
            <v>-0.66855168342590332</v>
          </cell>
          <cell r="L698">
            <v>16.800405502319336</v>
          </cell>
          <cell r="M698">
            <v>51.801250457763672</v>
          </cell>
          <cell r="N698">
            <v>35.000846862792969</v>
          </cell>
          <cell r="O698">
            <v>2.0833332538604736</v>
          </cell>
          <cell r="P698">
            <v>0</v>
          </cell>
        </row>
        <row r="699">
          <cell r="A699">
            <v>126519392</v>
          </cell>
          <cell r="B699" t="str">
            <v>Memphis Street Academy CS @ JP Jones</v>
          </cell>
          <cell r="C699" t="str">
            <v>Charter School</v>
          </cell>
          <cell r="D699">
            <v>11943252</v>
          </cell>
          <cell r="E699">
            <v>8198341</v>
          </cell>
          <cell r="F699">
            <v>-3744911</v>
          </cell>
          <cell r="G699">
            <v>-0.31355872750282288</v>
          </cell>
          <cell r="H699">
            <v>98</v>
          </cell>
          <cell r="I699">
            <v>14.3692626953125</v>
          </cell>
          <cell r="J699">
            <v>-83.6307373046875</v>
          </cell>
          <cell r="K699">
            <v>-0.8533748984336853</v>
          </cell>
          <cell r="L699">
            <v>14.074607849121094</v>
          </cell>
          <cell r="M699">
            <v>119.63416290283203</v>
          </cell>
          <cell r="N699">
            <v>105.55955505371094</v>
          </cell>
          <cell r="O699">
            <v>7.4999995231628418</v>
          </cell>
          <cell r="P699">
            <v>0</v>
          </cell>
        </row>
        <row r="700">
          <cell r="A700">
            <v>126519433</v>
          </cell>
          <cell r="B700" t="str">
            <v>Mastery CS-Mann Campus</v>
          </cell>
          <cell r="C700" t="str">
            <v>Charter School</v>
          </cell>
          <cell r="D700">
            <v>8516997</v>
          </cell>
          <cell r="E700">
            <v>5880847</v>
          </cell>
          <cell r="F700">
            <v>-2636150</v>
          </cell>
          <cell r="G700">
            <v>-0.30951637029647827</v>
          </cell>
          <cell r="H700">
            <v>59</v>
          </cell>
          <cell r="I700">
            <v>25.846576690673828</v>
          </cell>
          <cell r="J700">
            <v>-33.153423309326172</v>
          </cell>
          <cell r="K700">
            <v>-0.56192243099212646</v>
          </cell>
          <cell r="L700">
            <v>16.884605407714844</v>
          </cell>
          <cell r="M700">
            <v>39.799427032470703</v>
          </cell>
          <cell r="N700">
            <v>22.914821624755859</v>
          </cell>
          <cell r="O700">
            <v>1.3571428060531616</v>
          </cell>
          <cell r="P700">
            <v>0</v>
          </cell>
        </row>
        <row r="701">
          <cell r="A701">
            <v>126519434</v>
          </cell>
          <cell r="B701" t="str">
            <v>Universal Audenried CS</v>
          </cell>
          <cell r="C701" t="str">
            <v>Charter School</v>
          </cell>
          <cell r="D701">
            <v>10437831</v>
          </cell>
          <cell r="E701">
            <v>6037657</v>
          </cell>
          <cell r="F701">
            <v>-4400174</v>
          </cell>
          <cell r="G701">
            <v>-0.42156019806861877</v>
          </cell>
          <cell r="H701">
            <v>85.5</v>
          </cell>
          <cell r="I701">
            <v>34.785438537597656</v>
          </cell>
          <cell r="J701">
            <v>-50.714561462402344</v>
          </cell>
          <cell r="K701">
            <v>-0.59315276145935059</v>
          </cell>
          <cell r="L701">
            <v>10.723111152648926</v>
          </cell>
          <cell r="M701">
            <v>43.867271423339844</v>
          </cell>
          <cell r="N701">
            <v>33.144161224365234</v>
          </cell>
          <cell r="O701">
            <v>3.0909090042114258</v>
          </cell>
          <cell r="P701">
            <v>0</v>
          </cell>
        </row>
        <row r="702">
          <cell r="A702">
            <v>126519476</v>
          </cell>
          <cell r="B702" t="str">
            <v>Lindley Academy CS at Birney</v>
          </cell>
          <cell r="C702" t="str">
            <v>Charter School</v>
          </cell>
          <cell r="D702">
            <v>11016407</v>
          </cell>
          <cell r="E702">
            <v>7446593</v>
          </cell>
          <cell r="F702">
            <v>-3569814</v>
          </cell>
          <cell r="G702">
            <v>-0.32404521107673645</v>
          </cell>
          <cell r="H702">
            <v>74.5</v>
          </cell>
          <cell r="I702">
            <v>34.387554168701172</v>
          </cell>
          <cell r="J702">
            <v>-40.112445831298828</v>
          </cell>
          <cell r="K702">
            <v>-0.5384221076965332</v>
          </cell>
          <cell r="L702">
            <v>15.295586585998535</v>
          </cell>
          <cell r="M702">
            <v>33.504619598388672</v>
          </cell>
          <cell r="N702">
            <v>18.209033966064453</v>
          </cell>
          <cell r="O702">
            <v>1.1904762983322144</v>
          </cell>
          <cell r="P702">
            <v>0</v>
          </cell>
        </row>
        <row r="703">
          <cell r="A703">
            <v>126519644</v>
          </cell>
          <cell r="B703" t="str">
            <v>Mastery CS-Cleveland Elementary</v>
          </cell>
          <cell r="C703" t="str">
            <v>Charter School</v>
          </cell>
          <cell r="D703">
            <v>12070851</v>
          </cell>
          <cell r="E703">
            <v>8077042</v>
          </cell>
          <cell r="F703">
            <v>-3993809</v>
          </cell>
          <cell r="G703">
            <v>-0.33086392283439636</v>
          </cell>
          <cell r="H703">
            <v>77.5</v>
          </cell>
          <cell r="I703">
            <v>26.078794479370117</v>
          </cell>
          <cell r="J703">
            <v>-51.42120361328125</v>
          </cell>
          <cell r="K703">
            <v>-0.66349941492080688</v>
          </cell>
          <cell r="L703">
            <v>16.248733520507813</v>
          </cell>
          <cell r="M703">
            <v>81.243667602539063</v>
          </cell>
          <cell r="N703">
            <v>64.99493408203125</v>
          </cell>
          <cell r="O703">
            <v>4</v>
          </cell>
          <cell r="P703">
            <v>0</v>
          </cell>
        </row>
        <row r="704">
          <cell r="A704">
            <v>127000000</v>
          </cell>
          <cell r="B704" t="str">
            <v>Beaver Valley IU 27</v>
          </cell>
          <cell r="C704" t="str">
            <v>Intermediate Unit</v>
          </cell>
          <cell r="D704">
            <v>21479006</v>
          </cell>
          <cell r="E704">
            <v>17281922</v>
          </cell>
          <cell r="F704">
            <v>-4197084</v>
          </cell>
          <cell r="G704">
            <v>-0.19540400803089142</v>
          </cell>
          <cell r="H704">
            <v>125.5</v>
          </cell>
          <cell r="I704">
            <v>89.982864379882813</v>
          </cell>
          <cell r="J704">
            <v>-35.517135620117188</v>
          </cell>
          <cell r="K704">
            <v>-0.28300505876541138</v>
          </cell>
          <cell r="L704">
            <v>3.7291667461395264</v>
          </cell>
          <cell r="M704">
            <v>5.7741937637329102</v>
          </cell>
          <cell r="N704">
            <v>2.0450270175933838</v>
          </cell>
          <cell r="O704">
            <v>0.54838711023330688</v>
          </cell>
          <cell r="P704">
            <v>0</v>
          </cell>
        </row>
        <row r="705">
          <cell r="A705">
            <v>127040002</v>
          </cell>
          <cell r="B705" t="str">
            <v>Lincoln Park Performing Arts CS</v>
          </cell>
          <cell r="C705" t="str">
            <v>Charter School</v>
          </cell>
          <cell r="D705">
            <v>12353321</v>
          </cell>
          <cell r="E705">
            <v>8637210</v>
          </cell>
          <cell r="F705">
            <v>-3716111</v>
          </cell>
          <cell r="G705">
            <v>-0.30081877112388611</v>
          </cell>
          <cell r="H705">
            <v>64</v>
          </cell>
          <cell r="I705">
            <v>27.111236572265625</v>
          </cell>
          <cell r="J705">
            <v>-36.888763427734375</v>
          </cell>
          <cell r="K705">
            <v>-0.57638692855834961</v>
          </cell>
          <cell r="L705">
            <v>20.01099967956543</v>
          </cell>
          <cell r="M705">
            <v>48.776813507080078</v>
          </cell>
          <cell r="N705">
            <v>28.765813827514648</v>
          </cell>
          <cell r="O705">
            <v>1.4375001192092896</v>
          </cell>
          <cell r="P705">
            <v>0</v>
          </cell>
        </row>
        <row r="706">
          <cell r="A706">
            <v>127040503</v>
          </cell>
          <cell r="B706" t="str">
            <v>Aliquippa SD</v>
          </cell>
          <cell r="C706" t="str">
            <v>School District</v>
          </cell>
          <cell r="D706">
            <v>27152480</v>
          </cell>
          <cell r="E706">
            <v>16874740</v>
          </cell>
          <cell r="F706">
            <v>-10277740</v>
          </cell>
          <cell r="G706">
            <v>-0.37851938605308533</v>
          </cell>
          <cell r="H706">
            <v>144</v>
          </cell>
          <cell r="I706">
            <v>48.006908416748047</v>
          </cell>
          <cell r="J706">
            <v>-95.993087768554688</v>
          </cell>
          <cell r="K706">
            <v>-0.66661864519119263</v>
          </cell>
          <cell r="L706">
            <v>14.010952949523926</v>
          </cell>
          <cell r="M706">
            <v>44.108554840087891</v>
          </cell>
          <cell r="N706">
            <v>30.097602844238281</v>
          </cell>
          <cell r="O706">
            <v>2.1481480598449707</v>
          </cell>
        </row>
        <row r="707">
          <cell r="A707">
            <v>127040703</v>
          </cell>
          <cell r="B707" t="str">
            <v>Ambridge Area SD</v>
          </cell>
          <cell r="C707" t="str">
            <v>School District</v>
          </cell>
          <cell r="D707">
            <v>50874468</v>
          </cell>
          <cell r="E707">
            <v>33575028</v>
          </cell>
          <cell r="F707">
            <v>-17299440</v>
          </cell>
          <cell r="G707">
            <v>-0.34004169702529907</v>
          </cell>
          <cell r="H707">
            <v>329</v>
          </cell>
          <cell r="I707">
            <v>158.20205688476563</v>
          </cell>
          <cell r="J707">
            <v>-170.79794311523438</v>
          </cell>
          <cell r="K707">
            <v>-0.51914268732070923</v>
          </cell>
          <cell r="L707">
            <v>16.364702224731445</v>
          </cell>
          <cell r="M707">
            <v>32.729404449462891</v>
          </cell>
          <cell r="N707">
            <v>16.364702224731445</v>
          </cell>
          <cell r="O707">
            <v>1</v>
          </cell>
        </row>
        <row r="708">
          <cell r="A708">
            <v>127041203</v>
          </cell>
          <cell r="B708" t="str">
            <v>Beaver Area SD</v>
          </cell>
          <cell r="C708" t="str">
            <v>School District</v>
          </cell>
          <cell r="D708">
            <v>34266656</v>
          </cell>
          <cell r="E708">
            <v>24239180</v>
          </cell>
          <cell r="F708">
            <v>-10027476</v>
          </cell>
          <cell r="G708">
            <v>-0.29263070225715637</v>
          </cell>
          <cell r="H708">
            <v>322</v>
          </cell>
          <cell r="I708">
            <v>180.24591064453125</v>
          </cell>
          <cell r="J708">
            <v>-141.75408935546875</v>
          </cell>
          <cell r="K708">
            <v>-0.4402301013469696</v>
          </cell>
          <cell r="L708">
            <v>16.878583908081055</v>
          </cell>
          <cell r="M708">
            <v>31.489894866943359</v>
          </cell>
          <cell r="N708">
            <v>14.611310958862305</v>
          </cell>
          <cell r="O708">
            <v>0.86567163467407227</v>
          </cell>
        </row>
        <row r="709">
          <cell r="A709">
            <v>127041307</v>
          </cell>
          <cell r="B709" t="str">
            <v>Beaver County CTC</v>
          </cell>
          <cell r="C709" t="str">
            <v>Vo-Tech</v>
          </cell>
          <cell r="D709">
            <v>5947624.5</v>
          </cell>
          <cell r="E709">
            <v>6418689</v>
          </cell>
          <cell r="F709">
            <v>471064.5</v>
          </cell>
          <cell r="G709">
            <v>7.9202122986316681E-2</v>
          </cell>
          <cell r="H709">
            <v>47</v>
          </cell>
          <cell r="I709">
            <v>47</v>
          </cell>
          <cell r="J709">
            <v>0</v>
          </cell>
          <cell r="K709">
            <v>0</v>
          </cell>
          <cell r="L709">
            <v>31.571428298950195</v>
          </cell>
          <cell r="M709">
            <v>31.571428298950195</v>
          </cell>
          <cell r="N709">
            <v>0</v>
          </cell>
          <cell r="O709">
            <v>0</v>
          </cell>
          <cell r="P709">
            <v>1</v>
          </cell>
        </row>
        <row r="710">
          <cell r="A710">
            <v>127041503</v>
          </cell>
          <cell r="B710" t="str">
            <v>Big Beaver Falls Area SD</v>
          </cell>
          <cell r="C710" t="str">
            <v>School District</v>
          </cell>
          <cell r="D710">
            <v>29568472</v>
          </cell>
          <cell r="E710">
            <v>20623600</v>
          </cell>
          <cell r="F710">
            <v>-8944872</v>
          </cell>
          <cell r="G710">
            <v>-0.30251383781433105</v>
          </cell>
          <cell r="H710">
            <v>223.5</v>
          </cell>
          <cell r="I710">
            <v>120.64762878417969</v>
          </cell>
          <cell r="J710">
            <v>-102.85237121582031</v>
          </cell>
          <cell r="K710">
            <v>-0.4601895809173584</v>
          </cell>
          <cell r="L710">
            <v>15.20824146270752</v>
          </cell>
          <cell r="M710">
            <v>30.932016372680664</v>
          </cell>
          <cell r="N710">
            <v>15.723774909973145</v>
          </cell>
          <cell r="O710">
            <v>1.0338983535766602</v>
          </cell>
        </row>
        <row r="711">
          <cell r="A711">
            <v>127041603</v>
          </cell>
          <cell r="B711" t="str">
            <v>Blackhawk SD</v>
          </cell>
          <cell r="C711" t="str">
            <v>School District</v>
          </cell>
          <cell r="D711">
            <v>38286788</v>
          </cell>
          <cell r="E711">
            <v>25806194</v>
          </cell>
          <cell r="F711">
            <v>-12480594</v>
          </cell>
          <cell r="G711">
            <v>-0.32597652077674866</v>
          </cell>
          <cell r="H711">
            <v>254</v>
          </cell>
          <cell r="I711">
            <v>130.90133666992188</v>
          </cell>
          <cell r="J711">
            <v>-123.09866333007813</v>
          </cell>
          <cell r="K711">
            <v>-0.48464041948318481</v>
          </cell>
          <cell r="L711">
            <v>15.719032287597656</v>
          </cell>
          <cell r="M711">
            <v>32.066825866699219</v>
          </cell>
          <cell r="N711">
            <v>16.347793579101563</v>
          </cell>
          <cell r="O711">
            <v>1.0399999618530273</v>
          </cell>
        </row>
        <row r="712">
          <cell r="A712">
            <v>127042003</v>
          </cell>
          <cell r="B712" t="str">
            <v>Central Valley SD</v>
          </cell>
          <cell r="C712" t="str">
            <v>School District</v>
          </cell>
          <cell r="D712">
            <v>40362060</v>
          </cell>
          <cell r="E712">
            <v>30604664</v>
          </cell>
          <cell r="F712">
            <v>-9757396</v>
          </cell>
          <cell r="G712">
            <v>-0.24174672365188599</v>
          </cell>
          <cell r="H712">
            <v>259</v>
          </cell>
          <cell r="I712">
            <v>165.34153747558594</v>
          </cell>
          <cell r="J712">
            <v>-93.658462524414063</v>
          </cell>
          <cell r="K712">
            <v>-0.36161568760871887</v>
          </cell>
          <cell r="L712">
            <v>15.513916969299316</v>
          </cell>
          <cell r="M712">
            <v>24.356849670410156</v>
          </cell>
          <cell r="N712">
            <v>8.8429327011108398</v>
          </cell>
          <cell r="O712">
            <v>0.56999999284744263</v>
          </cell>
        </row>
        <row r="713">
          <cell r="A713">
            <v>127042853</v>
          </cell>
          <cell r="B713" t="str">
            <v>Freedom Area SD</v>
          </cell>
          <cell r="C713" t="str">
            <v>School District</v>
          </cell>
          <cell r="D713">
            <v>23391658</v>
          </cell>
          <cell r="E713">
            <v>15104397</v>
          </cell>
          <cell r="F713">
            <v>-8287261</v>
          </cell>
          <cell r="G713">
            <v>-0.35428276658058167</v>
          </cell>
          <cell r="H713">
            <v>169.5</v>
          </cell>
          <cell r="I713">
            <v>85.312126159667969</v>
          </cell>
          <cell r="J713">
            <v>-84.187873840332031</v>
          </cell>
          <cell r="K713">
            <v>-0.49668362736701965</v>
          </cell>
          <cell r="L713">
            <v>14.826065063476563</v>
          </cell>
          <cell r="M713">
            <v>27.836694717407227</v>
          </cell>
          <cell r="N713">
            <v>13.010629653930664</v>
          </cell>
          <cell r="O713">
            <v>0.87755107879638672</v>
          </cell>
        </row>
        <row r="714">
          <cell r="A714">
            <v>127043430</v>
          </cell>
          <cell r="B714" t="str">
            <v>Pennsylvania Cyber CS</v>
          </cell>
          <cell r="C714" t="str">
            <v>Charter School</v>
          </cell>
          <cell r="D714">
            <v>168251200</v>
          </cell>
          <cell r="E714">
            <v>98110736</v>
          </cell>
          <cell r="F714">
            <v>-70140464</v>
          </cell>
          <cell r="G714">
            <v>-0.41687941551208496</v>
          </cell>
          <cell r="H714">
            <v>717.5</v>
          </cell>
          <cell r="I714">
            <v>161.6651611328125</v>
          </cell>
          <cell r="J714">
            <v>-555.8348388671875</v>
          </cell>
          <cell r="K714">
            <v>-0.77468270063400269</v>
          </cell>
          <cell r="L714">
            <v>25.569599151611328</v>
          </cell>
          <cell r="M714">
            <v>132.55818176269531</v>
          </cell>
          <cell r="N714">
            <v>106.98858642578125</v>
          </cell>
          <cell r="O714">
            <v>4.1842103004455566</v>
          </cell>
          <cell r="P714">
            <v>0</v>
          </cell>
        </row>
        <row r="715">
          <cell r="A715">
            <v>127044103</v>
          </cell>
          <cell r="B715" t="str">
            <v>Hopewell Area SD</v>
          </cell>
          <cell r="C715" t="str">
            <v>School District</v>
          </cell>
          <cell r="D715">
            <v>42270356</v>
          </cell>
          <cell r="E715">
            <v>25764920</v>
          </cell>
          <cell r="F715">
            <v>-16505436</v>
          </cell>
          <cell r="G715">
            <v>-0.39047306776046753</v>
          </cell>
          <cell r="H715">
            <v>328.5</v>
          </cell>
          <cell r="I715">
            <v>157.37631225585938</v>
          </cell>
          <cell r="J715">
            <v>-171.12368774414063</v>
          </cell>
          <cell r="K715">
            <v>-0.52092444896697998</v>
          </cell>
          <cell r="L715">
            <v>14.377446174621582</v>
          </cell>
          <cell r="M715">
            <v>29.700777053833008</v>
          </cell>
          <cell r="N715">
            <v>15.323330879211426</v>
          </cell>
          <cell r="O715">
            <v>1.0657894611358643</v>
          </cell>
        </row>
        <row r="716">
          <cell r="A716">
            <v>127045303</v>
          </cell>
          <cell r="B716" t="str">
            <v>Midland Borough SD</v>
          </cell>
          <cell r="C716" t="str">
            <v>School District</v>
          </cell>
          <cell r="D716">
            <v>6191587.5</v>
          </cell>
          <cell r="E716">
            <v>4446852.5</v>
          </cell>
          <cell r="F716">
            <v>-1744735</v>
          </cell>
          <cell r="G716">
            <v>-0.28179121017456055</v>
          </cell>
          <cell r="H716">
            <v>30.5</v>
          </cell>
          <cell r="I716">
            <v>15.364395141601563</v>
          </cell>
          <cell r="J716">
            <v>-15.135604858398438</v>
          </cell>
          <cell r="K716">
            <v>-0.49624934792518616</v>
          </cell>
          <cell r="L716">
            <v>20.208578109741211</v>
          </cell>
          <cell r="M716">
            <v>38.39630126953125</v>
          </cell>
          <cell r="N716">
            <v>18.187723159790039</v>
          </cell>
          <cell r="O716">
            <v>0.90000015497207642</v>
          </cell>
        </row>
        <row r="717">
          <cell r="A717">
            <v>127045653</v>
          </cell>
          <cell r="B717" t="str">
            <v>New Brighton Area SD</v>
          </cell>
          <cell r="C717" t="str">
            <v>School District</v>
          </cell>
          <cell r="D717">
            <v>25682792</v>
          </cell>
          <cell r="E717">
            <v>15932828</v>
          </cell>
          <cell r="F717">
            <v>-9749964</v>
          </cell>
          <cell r="G717">
            <v>-0.37963020801544189</v>
          </cell>
          <cell r="H717">
            <v>174</v>
          </cell>
          <cell r="I717">
            <v>76.848289489746094</v>
          </cell>
          <cell r="J717">
            <v>-97.151710510253906</v>
          </cell>
          <cell r="K717">
            <v>-0.55834317207336426</v>
          </cell>
          <cell r="L717">
            <v>13.45681095123291</v>
          </cell>
          <cell r="M717">
            <v>29.717124938964844</v>
          </cell>
          <cell r="N717">
            <v>16.26031494140625</v>
          </cell>
          <cell r="O717">
            <v>1.2083333730697632</v>
          </cell>
        </row>
        <row r="718">
          <cell r="A718">
            <v>127045853</v>
          </cell>
          <cell r="B718" t="str">
            <v>Riverside Beaver County SD</v>
          </cell>
          <cell r="C718" t="str">
            <v>School District</v>
          </cell>
          <cell r="D718">
            <v>24881998</v>
          </cell>
          <cell r="E718">
            <v>15838654</v>
          </cell>
          <cell r="F718">
            <v>-9043344</v>
          </cell>
          <cell r="G718">
            <v>-0.36344927549362183</v>
          </cell>
          <cell r="H718">
            <v>176</v>
          </cell>
          <cell r="I718">
            <v>87.768478393554688</v>
          </cell>
          <cell r="J718">
            <v>-88.231521606445313</v>
          </cell>
          <cell r="K718">
            <v>-0.50131547451019287</v>
          </cell>
          <cell r="L718">
            <v>14.742071151733398</v>
          </cell>
          <cell r="M718">
            <v>29.484142303466797</v>
          </cell>
          <cell r="N718">
            <v>14.742071151733398</v>
          </cell>
          <cell r="O718">
            <v>1</v>
          </cell>
        </row>
        <row r="719">
          <cell r="A719">
            <v>127046517</v>
          </cell>
          <cell r="B719" t="str">
            <v>Baden Academy CS</v>
          </cell>
          <cell r="C719" t="str">
            <v>Charter School</v>
          </cell>
          <cell r="D719">
            <v>10381390</v>
          </cell>
          <cell r="E719">
            <v>6499657.5</v>
          </cell>
          <cell r="F719">
            <v>-3881732.5</v>
          </cell>
          <cell r="G719">
            <v>-0.37391260266304016</v>
          </cell>
          <cell r="H719">
            <v>69.5</v>
          </cell>
          <cell r="I719">
            <v>33.407009124755859</v>
          </cell>
          <cell r="J719">
            <v>-36.092990875244141</v>
          </cell>
          <cell r="K719">
            <v>-0.51932358741760254</v>
          </cell>
          <cell r="L719">
            <v>16.034946441650391</v>
          </cell>
          <cell r="M719">
            <v>37.080814361572266</v>
          </cell>
          <cell r="N719">
            <v>21.045867919921875</v>
          </cell>
          <cell r="O719">
            <v>1.3125</v>
          </cell>
          <cell r="P719">
            <v>0</v>
          </cell>
        </row>
        <row r="720">
          <cell r="A720">
            <v>127046903</v>
          </cell>
          <cell r="B720" t="str">
            <v>Rochester Area SD</v>
          </cell>
          <cell r="C720" t="str">
            <v>School District</v>
          </cell>
          <cell r="D720">
            <v>17297370</v>
          </cell>
          <cell r="E720">
            <v>9563715</v>
          </cell>
          <cell r="F720">
            <v>-7733655</v>
          </cell>
          <cell r="G720">
            <v>-0.44710004329681396</v>
          </cell>
          <cell r="H720">
            <v>125</v>
          </cell>
          <cell r="I720">
            <v>45.2572021484375</v>
          </cell>
          <cell r="J720">
            <v>-79.7427978515625</v>
          </cell>
          <cell r="K720">
            <v>-0.63794237375259399</v>
          </cell>
          <cell r="L720">
            <v>12.92585277557373</v>
          </cell>
          <cell r="M720">
            <v>39.423851013183594</v>
          </cell>
          <cell r="N720">
            <v>26.497997283935547</v>
          </cell>
          <cell r="O720">
            <v>2.0499999523162842</v>
          </cell>
        </row>
        <row r="721">
          <cell r="A721">
            <v>127047404</v>
          </cell>
          <cell r="B721" t="str">
            <v>South Side Area SD</v>
          </cell>
          <cell r="C721" t="str">
            <v>School District</v>
          </cell>
          <cell r="D721">
            <v>23906432</v>
          </cell>
          <cell r="E721">
            <v>11277799</v>
          </cell>
          <cell r="F721">
            <v>-12628633</v>
          </cell>
          <cell r="G721">
            <v>-0.52825254201889038</v>
          </cell>
          <cell r="H721">
            <v>153.5</v>
          </cell>
          <cell r="I721">
            <v>42.623378753662109</v>
          </cell>
          <cell r="J721">
            <v>-110.87661743164063</v>
          </cell>
          <cell r="K721">
            <v>-0.72232323884963989</v>
          </cell>
          <cell r="L721">
            <v>12.594939231872559</v>
          </cell>
          <cell r="M721">
            <v>41.3114013671875</v>
          </cell>
          <cell r="N721">
            <v>28.716461181640625</v>
          </cell>
          <cell r="O721">
            <v>2.2799999713897705</v>
          </cell>
        </row>
        <row r="722">
          <cell r="A722">
            <v>127049303</v>
          </cell>
          <cell r="B722" t="str">
            <v>Western Beaver County SD</v>
          </cell>
          <cell r="C722" t="str">
            <v>School District</v>
          </cell>
          <cell r="D722">
            <v>14355860</v>
          </cell>
          <cell r="E722">
            <v>8221680</v>
          </cell>
          <cell r="F722">
            <v>-6134180</v>
          </cell>
          <cell r="G722">
            <v>-0.42729449272155762</v>
          </cell>
          <cell r="H722">
            <v>109.5</v>
          </cell>
          <cell r="I722">
            <v>42.48828125</v>
          </cell>
          <cell r="J722">
            <v>-67.01171875</v>
          </cell>
          <cell r="K722">
            <v>-0.61197918653488159</v>
          </cell>
          <cell r="L722">
            <v>13.627092361450195</v>
          </cell>
          <cell r="M722">
            <v>31.994043350219727</v>
          </cell>
          <cell r="N722">
            <v>18.366950988769531</v>
          </cell>
          <cell r="O722">
            <v>1.3478261232376099</v>
          </cell>
        </row>
        <row r="723">
          <cell r="A723">
            <v>128000000</v>
          </cell>
          <cell r="B723" t="str">
            <v>ARIN IU 28</v>
          </cell>
          <cell r="C723" t="str">
            <v>Intermediate Unit</v>
          </cell>
          <cell r="D723">
            <v>23434942</v>
          </cell>
          <cell r="E723">
            <v>13046262</v>
          </cell>
          <cell r="F723">
            <v>-10388680</v>
          </cell>
          <cell r="G723">
            <v>-0.44329872727394104</v>
          </cell>
          <cell r="H723">
            <v>121.5</v>
          </cell>
          <cell r="I723">
            <v>47.277427673339844</v>
          </cell>
          <cell r="J723">
            <v>-74.222572326660156</v>
          </cell>
          <cell r="K723">
            <v>-0.6108853816986084</v>
          </cell>
          <cell r="L723">
            <v>1.2105263471603394</v>
          </cell>
          <cell r="M723">
            <v>4.1818180084228516</v>
          </cell>
          <cell r="N723">
            <v>2.9712915420532227</v>
          </cell>
          <cell r="O723">
            <v>2.454545259475708</v>
          </cell>
          <cell r="P723">
            <v>0</v>
          </cell>
        </row>
        <row r="724">
          <cell r="A724">
            <v>128030603</v>
          </cell>
          <cell r="B724" t="str">
            <v>Apollo-Ridge SD</v>
          </cell>
          <cell r="C724" t="str">
            <v>School District</v>
          </cell>
          <cell r="D724">
            <v>23707684</v>
          </cell>
          <cell r="E724">
            <v>13910184</v>
          </cell>
          <cell r="F724">
            <v>-9797500</v>
          </cell>
          <cell r="G724">
            <v>-0.41326263546943665</v>
          </cell>
          <cell r="H724">
            <v>167.5</v>
          </cell>
          <cell r="I724">
            <v>68.185050964355469</v>
          </cell>
          <cell r="J724">
            <v>-99.314949035644531</v>
          </cell>
          <cell r="K724">
            <v>-0.59292507171630859</v>
          </cell>
          <cell r="L724">
            <v>14.312965393066406</v>
          </cell>
          <cell r="M724">
            <v>36.203380584716797</v>
          </cell>
          <cell r="N724">
            <v>21.890415191650391</v>
          </cell>
          <cell r="O724">
            <v>1.5294115543365479</v>
          </cell>
        </row>
        <row r="725">
          <cell r="A725">
            <v>128030852</v>
          </cell>
          <cell r="B725" t="str">
            <v>Armstrong SD</v>
          </cell>
          <cell r="C725" t="str">
            <v>School District</v>
          </cell>
          <cell r="D725">
            <v>100239976</v>
          </cell>
          <cell r="E725">
            <v>61632504</v>
          </cell>
          <cell r="F725">
            <v>-38607472</v>
          </cell>
          <cell r="G725">
            <v>-0.38515046238899231</v>
          </cell>
          <cell r="H725">
            <v>618</v>
          </cell>
          <cell r="I725">
            <v>282.42434692382813</v>
          </cell>
          <cell r="J725">
            <v>-335.57565307617188</v>
          </cell>
          <cell r="K725">
            <v>-0.5430026650428772</v>
          </cell>
          <cell r="L725">
            <v>14.66129207611084</v>
          </cell>
          <cell r="M725">
            <v>31.564899444580078</v>
          </cell>
          <cell r="N725">
            <v>16.903606414794922</v>
          </cell>
          <cell r="O725">
            <v>1.1529412269592285</v>
          </cell>
        </row>
        <row r="726">
          <cell r="A726">
            <v>128033053</v>
          </cell>
          <cell r="B726" t="str">
            <v>Freeport Area SD</v>
          </cell>
          <cell r="C726" t="str">
            <v>School District</v>
          </cell>
          <cell r="D726">
            <v>32388956</v>
          </cell>
          <cell r="E726">
            <v>21199822</v>
          </cell>
          <cell r="F726">
            <v>-11189134</v>
          </cell>
          <cell r="G726">
            <v>-0.3454613983631134</v>
          </cell>
          <cell r="H726">
            <v>237.5</v>
          </cell>
          <cell r="I726">
            <v>113.62306213378906</v>
          </cell>
          <cell r="J726">
            <v>-123.87693786621094</v>
          </cell>
          <cell r="K726">
            <v>-0.52158713340759277</v>
          </cell>
          <cell r="L726">
            <v>14.884376525878906</v>
          </cell>
          <cell r="M726">
            <v>32.249485015869141</v>
          </cell>
          <cell r="N726">
            <v>17.365108489990234</v>
          </cell>
          <cell r="O726">
            <v>1.1666668653488159</v>
          </cell>
        </row>
        <row r="727">
          <cell r="A727">
            <v>128034503</v>
          </cell>
          <cell r="B727" t="str">
            <v>Leechburg Area SD</v>
          </cell>
          <cell r="C727" t="str">
            <v>School District</v>
          </cell>
          <cell r="D727">
            <v>15077953</v>
          </cell>
          <cell r="E727">
            <v>8660464</v>
          </cell>
          <cell r="F727">
            <v>-6417489</v>
          </cell>
          <cell r="G727">
            <v>-0.42562070488929749</v>
          </cell>
          <cell r="H727">
            <v>84</v>
          </cell>
          <cell r="I727">
            <v>36.029323577880859</v>
          </cell>
          <cell r="J727">
            <v>-47.970676422119141</v>
          </cell>
          <cell r="K727">
            <v>-0.57107949256896973</v>
          </cell>
          <cell r="L727">
            <v>12.982579231262207</v>
          </cell>
          <cell r="M727">
            <v>30.833625793457031</v>
          </cell>
          <cell r="N727">
            <v>17.851047515869141</v>
          </cell>
          <cell r="O727">
            <v>1.375</v>
          </cell>
        </row>
        <row r="728">
          <cell r="A728">
            <v>128034607</v>
          </cell>
          <cell r="B728" t="str">
            <v>Lenape Tech</v>
          </cell>
          <cell r="C728" t="str">
            <v>Vo-Tech</v>
          </cell>
          <cell r="D728">
            <v>8435410</v>
          </cell>
          <cell r="E728">
            <v>6936194.5</v>
          </cell>
          <cell r="F728">
            <v>-1499215.5</v>
          </cell>
          <cell r="G728">
            <v>-0.17772881686687469</v>
          </cell>
          <cell r="H728">
            <v>68</v>
          </cell>
          <cell r="I728">
            <v>49.984710693359375</v>
          </cell>
          <cell r="J728">
            <v>-18.015289306640625</v>
          </cell>
          <cell r="K728">
            <v>-0.26493072509765625</v>
          </cell>
          <cell r="L728">
            <v>16.090909957885742</v>
          </cell>
          <cell r="M728">
            <v>23.086956024169922</v>
          </cell>
          <cell r="N728">
            <v>6.9960460662841797</v>
          </cell>
          <cell r="O728">
            <v>0.43478250503540039</v>
          </cell>
          <cell r="P728">
            <v>0</v>
          </cell>
        </row>
        <row r="729">
          <cell r="A729">
            <v>128321103</v>
          </cell>
          <cell r="B729" t="str">
            <v>River Valley SD</v>
          </cell>
          <cell r="C729" t="str">
            <v>School District</v>
          </cell>
          <cell r="D729">
            <v>32907398</v>
          </cell>
          <cell r="E729">
            <v>18617752</v>
          </cell>
          <cell r="F729">
            <v>-14289646</v>
          </cell>
          <cell r="G729">
            <v>-0.43423810601234436</v>
          </cell>
          <cell r="H729">
            <v>218</v>
          </cell>
          <cell r="I729">
            <v>81.813018798828125</v>
          </cell>
          <cell r="J729">
            <v>-136.18698120117188</v>
          </cell>
          <cell r="K729">
            <v>-0.62471091747283936</v>
          </cell>
          <cell r="L729">
            <v>12.593500137329102</v>
          </cell>
          <cell r="M729">
            <v>32.852607727050781</v>
          </cell>
          <cell r="N729">
            <v>20.25910758972168</v>
          </cell>
          <cell r="O729">
            <v>1.6086955070495605</v>
          </cell>
        </row>
        <row r="730">
          <cell r="A730">
            <v>128323303</v>
          </cell>
          <cell r="B730" t="str">
            <v>Homer-Center SD</v>
          </cell>
          <cell r="C730" t="str">
            <v>School District</v>
          </cell>
          <cell r="D730">
            <v>16739817</v>
          </cell>
          <cell r="E730">
            <v>9891427</v>
          </cell>
          <cell r="F730">
            <v>-6848390</v>
          </cell>
          <cell r="G730">
            <v>-0.40910780429840088</v>
          </cell>
          <cell r="H730">
            <v>117.5</v>
          </cell>
          <cell r="I730">
            <v>47.903556823730469</v>
          </cell>
          <cell r="J730">
            <v>-69.596443176269531</v>
          </cell>
          <cell r="K730">
            <v>-0.59231013059616089</v>
          </cell>
          <cell r="L730">
            <v>14.183567047119141</v>
          </cell>
          <cell r="M730">
            <v>32.731307983398438</v>
          </cell>
          <cell r="N730">
            <v>18.547740936279297</v>
          </cell>
          <cell r="O730">
            <v>1.307692289352417</v>
          </cell>
        </row>
        <row r="731">
          <cell r="A731">
            <v>128323703</v>
          </cell>
          <cell r="B731" t="str">
            <v>Indiana Area SD</v>
          </cell>
          <cell r="C731" t="str">
            <v>School District</v>
          </cell>
          <cell r="D731">
            <v>55129052</v>
          </cell>
          <cell r="E731">
            <v>33855688</v>
          </cell>
          <cell r="F731">
            <v>-21273364</v>
          </cell>
          <cell r="G731">
            <v>-0.38588300347328186</v>
          </cell>
          <cell r="H731">
            <v>348.5</v>
          </cell>
          <cell r="I731">
            <v>172.82994079589844</v>
          </cell>
          <cell r="J731">
            <v>-175.67005920410156</v>
          </cell>
          <cell r="K731">
            <v>-0.50407475233078003</v>
          </cell>
          <cell r="L731">
            <v>15.164254188537598</v>
          </cell>
          <cell r="M731">
            <v>30.489830017089844</v>
          </cell>
          <cell r="N731">
            <v>15.325575828552246</v>
          </cell>
          <cell r="O731">
            <v>1.0106382369995117</v>
          </cell>
        </row>
        <row r="732">
          <cell r="A732">
            <v>128324207</v>
          </cell>
          <cell r="B732" t="str">
            <v>Indiana County Technology Center</v>
          </cell>
          <cell r="C732" t="str">
            <v>Vo-Tech</v>
          </cell>
          <cell r="D732">
            <v>6321239.5</v>
          </cell>
          <cell r="E732">
            <v>5749029.5</v>
          </cell>
          <cell r="F732">
            <v>-572210</v>
          </cell>
          <cell r="G732">
            <v>-9.0521804988384247E-2</v>
          </cell>
          <cell r="H732">
            <v>36</v>
          </cell>
          <cell r="I732">
            <v>30.07666015625</v>
          </cell>
          <cell r="J732">
            <v>-5.92333984375</v>
          </cell>
          <cell r="K732">
            <v>-0.1645372211933136</v>
          </cell>
          <cell r="L732">
            <v>29.75</v>
          </cell>
          <cell r="M732">
            <v>36.615383148193359</v>
          </cell>
          <cell r="N732">
            <v>6.8653831481933594</v>
          </cell>
          <cell r="O732">
            <v>0.23076918721199036</v>
          </cell>
          <cell r="P732">
            <v>0</v>
          </cell>
        </row>
        <row r="733">
          <cell r="A733">
            <v>128325203</v>
          </cell>
          <cell r="B733" t="str">
            <v>Marion Center Area SD</v>
          </cell>
          <cell r="C733" t="str">
            <v>School District</v>
          </cell>
          <cell r="D733">
            <v>24995508</v>
          </cell>
          <cell r="E733">
            <v>14754457</v>
          </cell>
          <cell r="F733">
            <v>-10241051</v>
          </cell>
          <cell r="G733">
            <v>-0.40971565246582031</v>
          </cell>
          <cell r="H733">
            <v>192</v>
          </cell>
          <cell r="I733">
            <v>90.527206420898438</v>
          </cell>
          <cell r="J733">
            <v>-101.47279357910156</v>
          </cell>
          <cell r="K733">
            <v>-0.5285041332244873</v>
          </cell>
          <cell r="L733">
            <v>12.580831527709961</v>
          </cell>
          <cell r="M733">
            <v>28.236978530883789</v>
          </cell>
          <cell r="N733">
            <v>15.656147003173828</v>
          </cell>
          <cell r="O733">
            <v>1.2444444894790649</v>
          </cell>
        </row>
        <row r="734">
          <cell r="A734">
            <v>128326303</v>
          </cell>
          <cell r="B734" t="str">
            <v>Penns Manor Area SD</v>
          </cell>
          <cell r="C734" t="str">
            <v>School District</v>
          </cell>
          <cell r="D734">
            <v>18357398</v>
          </cell>
          <cell r="E734">
            <v>9735760</v>
          </cell>
          <cell r="F734">
            <v>-8621638</v>
          </cell>
          <cell r="G734">
            <v>-0.46965467929840088</v>
          </cell>
          <cell r="H734">
            <v>116.5</v>
          </cell>
          <cell r="I734">
            <v>40.730751037597656</v>
          </cell>
          <cell r="J734">
            <v>-75.769248962402344</v>
          </cell>
          <cell r="K734">
            <v>-0.65037983655929565</v>
          </cell>
          <cell r="L734">
            <v>13.065393447875977</v>
          </cell>
          <cell r="M734">
            <v>34.651695251464844</v>
          </cell>
          <cell r="N734">
            <v>21.586301803588867</v>
          </cell>
          <cell r="O734">
            <v>1.6521738767623901</v>
          </cell>
        </row>
        <row r="735">
          <cell r="A735">
            <v>128327303</v>
          </cell>
          <cell r="B735" t="str">
            <v>Purchase Line SD</v>
          </cell>
          <cell r="C735" t="str">
            <v>School District</v>
          </cell>
          <cell r="D735">
            <v>19387552</v>
          </cell>
          <cell r="E735">
            <v>10781314</v>
          </cell>
          <cell r="F735">
            <v>-8606238</v>
          </cell>
          <cell r="G735">
            <v>-0.44390535354614258</v>
          </cell>
          <cell r="H735">
            <v>163.5</v>
          </cell>
          <cell r="I735">
            <v>61.044136047363281</v>
          </cell>
          <cell r="J735">
            <v>-102.45586395263672</v>
          </cell>
          <cell r="K735">
            <v>-0.62664139270782471</v>
          </cell>
          <cell r="L735">
            <v>12.119388580322266</v>
          </cell>
          <cell r="M735">
            <v>31.164142608642578</v>
          </cell>
          <cell r="N735">
            <v>19.044754028320313</v>
          </cell>
          <cell r="O735">
            <v>1.571428656578064</v>
          </cell>
        </row>
        <row r="736">
          <cell r="A736">
            <v>128328003</v>
          </cell>
          <cell r="B736" t="str">
            <v>United SD</v>
          </cell>
          <cell r="C736" t="str">
            <v>School District</v>
          </cell>
          <cell r="D736">
            <v>22366356</v>
          </cell>
          <cell r="E736">
            <v>12320007</v>
          </cell>
          <cell r="F736">
            <v>-10046349</v>
          </cell>
          <cell r="G736">
            <v>-0.44917237758636475</v>
          </cell>
          <cell r="H736">
            <v>118.5</v>
          </cell>
          <cell r="I736">
            <v>41.745361328125</v>
          </cell>
          <cell r="J736">
            <v>-76.754638671875</v>
          </cell>
          <cell r="K736">
            <v>-0.64771848917007446</v>
          </cell>
          <cell r="L736">
            <v>14.399685859680176</v>
          </cell>
          <cell r="M736">
            <v>41.99908447265625</v>
          </cell>
          <cell r="N736">
            <v>27.599399566650391</v>
          </cell>
          <cell r="O736">
            <v>1.9166667461395264</v>
          </cell>
        </row>
        <row r="737">
          <cell r="A737">
            <v>129000000</v>
          </cell>
          <cell r="B737" t="str">
            <v>Schuylkill IU 29</v>
          </cell>
          <cell r="C737" t="str">
            <v>Intermediate Unit</v>
          </cell>
          <cell r="D737">
            <v>23831498</v>
          </cell>
          <cell r="E737">
            <v>16839084</v>
          </cell>
          <cell r="F737">
            <v>-6992414</v>
          </cell>
          <cell r="G737">
            <v>-0.29341059923171997</v>
          </cell>
          <cell r="H737">
            <v>175.5</v>
          </cell>
          <cell r="I737">
            <v>102.41732788085938</v>
          </cell>
          <cell r="J737">
            <v>-73.082672119140625</v>
          </cell>
          <cell r="K737">
            <v>-0.41642549633979797</v>
          </cell>
          <cell r="L737">
            <v>3.2564103603363037</v>
          </cell>
          <cell r="M737">
            <v>4.884615421295166</v>
          </cell>
          <cell r="N737">
            <v>1.6282050609588623</v>
          </cell>
          <cell r="O737">
            <v>0.49999997019767761</v>
          </cell>
          <cell r="P737">
            <v>0</v>
          </cell>
        </row>
        <row r="738">
          <cell r="A738">
            <v>129540803</v>
          </cell>
          <cell r="B738" t="str">
            <v>Blue Mountain SD</v>
          </cell>
          <cell r="C738" t="str">
            <v>School District</v>
          </cell>
          <cell r="D738">
            <v>54607104</v>
          </cell>
          <cell r="E738">
            <v>42256600</v>
          </cell>
          <cell r="F738">
            <v>-12350504</v>
          </cell>
          <cell r="G738">
            <v>-0.22617028653621674</v>
          </cell>
          <cell r="H738">
            <v>331.5</v>
          </cell>
          <cell r="I738">
            <v>184.44047546386719</v>
          </cell>
          <cell r="J738">
            <v>-147.05952453613281</v>
          </cell>
          <cell r="K738">
            <v>-0.44361847639083862</v>
          </cell>
          <cell r="L738">
            <v>14.305134773254395</v>
          </cell>
          <cell r="M738">
            <v>25.204286575317383</v>
          </cell>
          <cell r="N738">
            <v>10.899151802062988</v>
          </cell>
          <cell r="O738">
            <v>0.76190489530563354</v>
          </cell>
        </row>
        <row r="739">
          <cell r="A739">
            <v>129544503</v>
          </cell>
          <cell r="B739" t="str">
            <v>Mahanoy Area SD</v>
          </cell>
          <cell r="C739" t="str">
            <v>School District</v>
          </cell>
          <cell r="D739">
            <v>18971126</v>
          </cell>
          <cell r="E739">
            <v>11805617</v>
          </cell>
          <cell r="F739">
            <v>-7165509</v>
          </cell>
          <cell r="G739">
            <v>-0.37770605087280273</v>
          </cell>
          <cell r="H739">
            <v>160</v>
          </cell>
          <cell r="I739">
            <v>74.191497802734375</v>
          </cell>
          <cell r="J739">
            <v>-85.808502197265625</v>
          </cell>
          <cell r="K739">
            <v>-0.53630316257476807</v>
          </cell>
          <cell r="L739">
            <v>11.609988212585449</v>
          </cell>
          <cell r="M739">
            <v>26.196897506713867</v>
          </cell>
          <cell r="N739">
            <v>14.586909294128418</v>
          </cell>
          <cell r="O739">
            <v>1.2564103603363037</v>
          </cell>
        </row>
        <row r="740">
          <cell r="A740">
            <v>129544703</v>
          </cell>
          <cell r="B740" t="str">
            <v>Minersville Area SD</v>
          </cell>
          <cell r="C740" t="str">
            <v>School District</v>
          </cell>
          <cell r="D740">
            <v>22435200</v>
          </cell>
          <cell r="E740">
            <v>17259944</v>
          </cell>
          <cell r="F740">
            <v>-5175256</v>
          </cell>
          <cell r="G740">
            <v>-0.23067572712898254</v>
          </cell>
          <cell r="H740">
            <v>169.5</v>
          </cell>
          <cell r="I740">
            <v>96.468475341796875</v>
          </cell>
          <cell r="J740">
            <v>-73.031524658203125</v>
          </cell>
          <cell r="K740">
            <v>-0.43086445331573486</v>
          </cell>
          <cell r="L740">
            <v>13.605965614318848</v>
          </cell>
          <cell r="M740">
            <v>24.435203552246094</v>
          </cell>
          <cell r="N740">
            <v>10.829237937927246</v>
          </cell>
          <cell r="O740">
            <v>0.79591834545135498</v>
          </cell>
        </row>
        <row r="741">
          <cell r="A741">
            <v>129544907</v>
          </cell>
          <cell r="B741" t="str">
            <v>Gillingham Charter School</v>
          </cell>
          <cell r="C741" t="str">
            <v>Charter School</v>
          </cell>
          <cell r="D741">
            <v>4108661</v>
          </cell>
          <cell r="E741">
            <v>2431522</v>
          </cell>
          <cell r="F741">
            <v>-1677139</v>
          </cell>
          <cell r="G741">
            <v>-0.40819600224494934</v>
          </cell>
          <cell r="H741">
            <v>44.5</v>
          </cell>
          <cell r="I741">
            <v>20.271793365478516</v>
          </cell>
          <cell r="J741">
            <v>-24.228206634521484</v>
          </cell>
          <cell r="K741">
            <v>-0.54445409774780273</v>
          </cell>
          <cell r="L741">
            <v>10.000359535217285</v>
          </cell>
          <cell r="M741">
            <v>27.778778076171875</v>
          </cell>
          <cell r="N741">
            <v>17.778419494628906</v>
          </cell>
          <cell r="O741">
            <v>1.7777779102325439</v>
          </cell>
          <cell r="P741">
            <v>0</v>
          </cell>
        </row>
        <row r="742">
          <cell r="A742">
            <v>129545003</v>
          </cell>
          <cell r="B742" t="str">
            <v>North Schuylkill SD</v>
          </cell>
          <cell r="C742" t="str">
            <v>School District</v>
          </cell>
          <cell r="D742">
            <v>51102128</v>
          </cell>
          <cell r="E742">
            <v>44855608</v>
          </cell>
          <cell r="F742">
            <v>-6246520</v>
          </cell>
          <cell r="G742">
            <v>-0.12223600596189499</v>
          </cell>
          <cell r="H742">
            <v>273.5</v>
          </cell>
          <cell r="I742">
            <v>197.64093017578125</v>
          </cell>
          <cell r="J742">
            <v>-75.85906982421875</v>
          </cell>
          <cell r="K742">
            <v>-0.27736404538154602</v>
          </cell>
          <cell r="L742">
            <v>15.480422019958496</v>
          </cell>
          <cell r="M742">
            <v>21.544918060302734</v>
          </cell>
          <cell r="N742">
            <v>6.0644960403442383</v>
          </cell>
          <cell r="O742">
            <v>0.39175263047218323</v>
          </cell>
        </row>
        <row r="743">
          <cell r="A743">
            <v>129546003</v>
          </cell>
          <cell r="B743" t="str">
            <v>Pine Grove Area SD</v>
          </cell>
          <cell r="C743" t="str">
            <v>School District</v>
          </cell>
          <cell r="D743">
            <v>26353608</v>
          </cell>
          <cell r="E743">
            <v>19435974</v>
          </cell>
          <cell r="F743">
            <v>-6917634</v>
          </cell>
          <cell r="G743">
            <v>-0.26249286532402039</v>
          </cell>
          <cell r="H743">
            <v>197</v>
          </cell>
          <cell r="I743">
            <v>120.7115478515625</v>
          </cell>
          <cell r="J743">
            <v>-76.2884521484375</v>
          </cell>
          <cell r="K743">
            <v>-0.38725101947784424</v>
          </cell>
          <cell r="L743">
            <v>13.493650436401367</v>
          </cell>
          <cell r="M743">
            <v>22.489416122436523</v>
          </cell>
          <cell r="N743">
            <v>8.9957656860351563</v>
          </cell>
          <cell r="O743">
            <v>0.66666656732559204</v>
          </cell>
        </row>
        <row r="744">
          <cell r="A744">
            <v>129546103</v>
          </cell>
          <cell r="B744" t="str">
            <v>Pottsville Area SD</v>
          </cell>
          <cell r="C744" t="str">
            <v>School District</v>
          </cell>
          <cell r="D744">
            <v>41777868</v>
          </cell>
          <cell r="E744">
            <v>31653040</v>
          </cell>
          <cell r="F744">
            <v>-10124828</v>
          </cell>
          <cell r="G744">
            <v>-0.24234908819198608</v>
          </cell>
          <cell r="H744">
            <v>412.5</v>
          </cell>
          <cell r="I744">
            <v>277.71096801757813</v>
          </cell>
          <cell r="J744">
            <v>-134.78903198242188</v>
          </cell>
          <cell r="K744">
            <v>-0.32676127552986145</v>
          </cell>
          <cell r="L744">
            <v>14.544645309448242</v>
          </cell>
          <cell r="M744">
            <v>21.946830749511719</v>
          </cell>
          <cell r="N744">
            <v>7.4021854400634766</v>
          </cell>
          <cell r="O744">
            <v>0.50892853736877441</v>
          </cell>
        </row>
        <row r="745">
          <cell r="A745">
            <v>129546803</v>
          </cell>
          <cell r="B745" t="str">
            <v>Saint Clair Area SD</v>
          </cell>
          <cell r="C745" t="str">
            <v>School District</v>
          </cell>
          <cell r="D745">
            <v>15888184</v>
          </cell>
          <cell r="E745">
            <v>13524054</v>
          </cell>
          <cell r="F745">
            <v>-2364130</v>
          </cell>
          <cell r="G745">
            <v>-0.14879800379276276</v>
          </cell>
          <cell r="H745">
            <v>68.5</v>
          </cell>
          <cell r="I745">
            <v>48.630599975585938</v>
          </cell>
          <cell r="J745">
            <v>-19.869400024414063</v>
          </cell>
          <cell r="K745">
            <v>-0.2900642454624176</v>
          </cell>
          <cell r="L745">
            <v>20.675769805908203</v>
          </cell>
          <cell r="M745">
            <v>31.013654708862305</v>
          </cell>
          <cell r="N745">
            <v>10.337884902954102</v>
          </cell>
          <cell r="O745">
            <v>0.5</v>
          </cell>
        </row>
        <row r="746">
          <cell r="A746">
            <v>129546907</v>
          </cell>
          <cell r="B746" t="str">
            <v>Schuylkill Technology Centers</v>
          </cell>
          <cell r="C746" t="str">
            <v>Vo-Tech</v>
          </cell>
          <cell r="D746">
            <v>7713913.5</v>
          </cell>
          <cell r="E746">
            <v>3982722.5</v>
          </cell>
          <cell r="F746">
            <v>-3731191</v>
          </cell>
          <cell r="G746">
            <v>-0.48369625210762024</v>
          </cell>
          <cell r="H746">
            <v>60</v>
          </cell>
          <cell r="I746">
            <v>17.755466461181641</v>
          </cell>
          <cell r="J746">
            <v>-42.244533538818359</v>
          </cell>
          <cell r="K746">
            <v>-0.70407557487487793</v>
          </cell>
          <cell r="L746">
            <v>13.300000190734863</v>
          </cell>
          <cell r="M746">
            <v>44.333332061767578</v>
          </cell>
          <cell r="N746">
            <v>31.033332824707031</v>
          </cell>
          <cell r="O746">
            <v>2.3333332538604736</v>
          </cell>
          <cell r="P746">
            <v>0</v>
          </cell>
        </row>
        <row r="747">
          <cell r="A747">
            <v>129547203</v>
          </cell>
          <cell r="B747" t="str">
            <v>Shenandoah Valley SD</v>
          </cell>
          <cell r="C747" t="str">
            <v>School District</v>
          </cell>
          <cell r="D747">
            <v>31362826</v>
          </cell>
          <cell r="E747">
            <v>25729328</v>
          </cell>
          <cell r="F747">
            <v>-5633498</v>
          </cell>
          <cell r="G747">
            <v>-0.17962342500686646</v>
          </cell>
          <cell r="H747">
            <v>162.5</v>
          </cell>
          <cell r="I747">
            <v>100.49045562744141</v>
          </cell>
          <cell r="J747">
            <v>-62.009544372558594</v>
          </cell>
          <cell r="K747">
            <v>-0.38159719109535217</v>
          </cell>
          <cell r="L747">
            <v>14.14861011505127</v>
          </cell>
          <cell r="M747">
            <v>23.677265167236328</v>
          </cell>
          <cell r="N747">
            <v>9.5286550521850586</v>
          </cell>
          <cell r="O747">
            <v>0.67346936464309692</v>
          </cell>
        </row>
        <row r="748">
          <cell r="A748">
            <v>129547303</v>
          </cell>
          <cell r="B748" t="str">
            <v>Schuylkill Haven Area SD</v>
          </cell>
          <cell r="C748" t="str">
            <v>School District</v>
          </cell>
          <cell r="D748">
            <v>21077006</v>
          </cell>
          <cell r="E748">
            <v>14262226</v>
          </cell>
          <cell r="F748">
            <v>-6814780</v>
          </cell>
          <cell r="G748">
            <v>-0.32332772016525269</v>
          </cell>
          <cell r="H748">
            <v>168.5</v>
          </cell>
          <cell r="I748">
            <v>87.812179565429688</v>
          </cell>
          <cell r="J748">
            <v>-80.687820434570313</v>
          </cell>
          <cell r="K748">
            <v>-0.47885945439338684</v>
          </cell>
          <cell r="L748">
            <v>12.574445724487305</v>
          </cell>
          <cell r="M748">
            <v>24.101020812988281</v>
          </cell>
          <cell r="N748">
            <v>11.526575088500977</v>
          </cell>
          <cell r="O748">
            <v>0.91666662693023682</v>
          </cell>
        </row>
        <row r="749">
          <cell r="A749">
            <v>129547603</v>
          </cell>
          <cell r="B749" t="str">
            <v>Tamaqua Area SD</v>
          </cell>
          <cell r="C749" t="str">
            <v>School District</v>
          </cell>
          <cell r="D749">
            <v>33144622</v>
          </cell>
          <cell r="E749">
            <v>28473496</v>
          </cell>
          <cell r="F749">
            <v>-4671126</v>
          </cell>
          <cell r="G749">
            <v>-0.140931636095047</v>
          </cell>
          <cell r="H749">
            <v>213.5</v>
          </cell>
          <cell r="I749">
            <v>163.34138488769531</v>
          </cell>
          <cell r="J749">
            <v>-50.158615112304688</v>
          </cell>
          <cell r="K749">
            <v>-0.2349349707365036</v>
          </cell>
          <cell r="L749">
            <v>17.689300537109375</v>
          </cell>
          <cell r="M749">
            <v>23.707309722900391</v>
          </cell>
          <cell r="N749">
            <v>6.0180091857910156</v>
          </cell>
          <cell r="O749">
            <v>0.34020617604255676</v>
          </cell>
        </row>
        <row r="750">
          <cell r="A750">
            <v>129547803</v>
          </cell>
          <cell r="B750" t="str">
            <v>Tri-Valley SD</v>
          </cell>
          <cell r="C750" t="str">
            <v>School District</v>
          </cell>
          <cell r="D750">
            <v>14436835</v>
          </cell>
          <cell r="E750">
            <v>10703044</v>
          </cell>
          <cell r="F750">
            <v>-3733791</v>
          </cell>
          <cell r="G750">
            <v>-0.25862947106361389</v>
          </cell>
          <cell r="H750">
            <v>102</v>
          </cell>
          <cell r="I750">
            <v>62.757087707519531</v>
          </cell>
          <cell r="J750">
            <v>-39.242912292480469</v>
          </cell>
          <cell r="K750">
            <v>-0.38473442196846008</v>
          </cell>
          <cell r="L750">
            <v>15.462423324584961</v>
          </cell>
          <cell r="M750">
            <v>26.065229415893555</v>
          </cell>
          <cell r="N750">
            <v>10.602806091308594</v>
          </cell>
          <cell r="O750">
            <v>0.68571436405181885</v>
          </cell>
        </row>
        <row r="751">
          <cell r="A751">
            <v>129548803</v>
          </cell>
          <cell r="B751" t="str">
            <v>Williams Valley SD</v>
          </cell>
          <cell r="C751" t="str">
            <v>School District</v>
          </cell>
          <cell r="D751">
            <v>16600503</v>
          </cell>
          <cell r="E751">
            <v>12177574</v>
          </cell>
          <cell r="F751">
            <v>-4422929</v>
          </cell>
          <cell r="G751">
            <v>-0.26643344759941101</v>
          </cell>
          <cell r="H751">
            <v>137.5</v>
          </cell>
          <cell r="I751">
            <v>85.176841735839844</v>
          </cell>
          <cell r="J751">
            <v>-52.323158264160156</v>
          </cell>
          <cell r="K751">
            <v>-0.38053205609321594</v>
          </cell>
          <cell r="L751">
            <v>11.164958000183105</v>
          </cell>
          <cell r="M751">
            <v>18.287431716918945</v>
          </cell>
          <cell r="N751">
            <v>7.1224737167358398</v>
          </cell>
          <cell r="O751">
            <v>0.63793110847473145</v>
          </cell>
        </row>
        <row r="752">
          <cell r="A752">
            <v>133513315</v>
          </cell>
          <cell r="B752" t="str">
            <v>John B. Stetson CS</v>
          </cell>
          <cell r="C752" t="str">
            <v>Charter School</v>
          </cell>
          <cell r="D752">
            <v>15737428</v>
          </cell>
          <cell r="E752">
            <v>10247194</v>
          </cell>
          <cell r="F752">
            <v>-5490234</v>
          </cell>
          <cell r="G752">
            <v>-0.34886476397514343</v>
          </cell>
          <cell r="H752">
            <v>126</v>
          </cell>
          <cell r="I752">
            <v>31.582286834716797</v>
          </cell>
          <cell r="J752">
            <v>-94.417709350585938</v>
          </cell>
          <cell r="K752">
            <v>-0.74934691190719604</v>
          </cell>
          <cell r="L752">
            <v>14.547720909118652</v>
          </cell>
          <cell r="M752">
            <v>73.950920104980469</v>
          </cell>
          <cell r="N752">
            <v>59.4031982421875</v>
          </cell>
          <cell r="O752">
            <v>4.0833334922790527</v>
          </cell>
          <cell r="P752">
            <v>0</v>
          </cell>
        </row>
        <row r="753">
          <cell r="A753">
            <v>139481451</v>
          </cell>
          <cell r="B753" t="str">
            <v>Lehigh Valley Dual Language CS</v>
          </cell>
          <cell r="C753" t="str">
            <v>Charter School</v>
          </cell>
          <cell r="D753">
            <v>5938341</v>
          </cell>
          <cell r="E753">
            <v>4449132</v>
          </cell>
          <cell r="F753">
            <v>-1489209</v>
          </cell>
          <cell r="G753">
            <v>-0.25077861547470093</v>
          </cell>
          <cell r="H753">
            <v>52.5</v>
          </cell>
          <cell r="I753">
            <v>33.743759155273438</v>
          </cell>
          <cell r="J753">
            <v>-18.756240844726563</v>
          </cell>
          <cell r="K753">
            <v>-0.35726171731948853</v>
          </cell>
          <cell r="L753">
            <v>18.892250061035156</v>
          </cell>
          <cell r="M753">
            <v>30.22760009765625</v>
          </cell>
          <cell r="N753">
            <v>11.335350036621094</v>
          </cell>
          <cell r="O753">
            <v>0.60000002384185791</v>
          </cell>
          <cell r="P753">
            <v>0</v>
          </cell>
        </row>
        <row r="754">
          <cell r="A754">
            <v>141019741</v>
          </cell>
          <cell r="B754" t="str">
            <v>Vida CS</v>
          </cell>
          <cell r="C754" t="str">
            <v>Charter School</v>
          </cell>
          <cell r="D754">
            <v>3599896</v>
          </cell>
          <cell r="E754">
            <v>2316100</v>
          </cell>
          <cell r="F754">
            <v>-1283796</v>
          </cell>
          <cell r="G754">
            <v>-0.35662031173706055</v>
          </cell>
          <cell r="H754">
            <v>36</v>
          </cell>
          <cell r="I754">
            <v>18.130281448364258</v>
          </cell>
          <cell r="J754">
            <v>-17.869718551635742</v>
          </cell>
          <cell r="K754">
            <v>-0.49638107419013977</v>
          </cell>
          <cell r="L754">
            <v>13.127778053283691</v>
          </cell>
          <cell r="M754">
            <v>29.537500381469727</v>
          </cell>
          <cell r="N754">
            <v>16.409721374511719</v>
          </cell>
          <cell r="O754">
            <v>1.25</v>
          </cell>
          <cell r="P754">
            <v>0</v>
          </cell>
        </row>
        <row r="755">
          <cell r="A755">
            <v>147513703</v>
          </cell>
          <cell r="B755" t="str">
            <v>Franklin Towne Charter Elementary School</v>
          </cell>
          <cell r="C755" t="str">
            <v>Charter School</v>
          </cell>
          <cell r="D755">
            <v>13602322</v>
          </cell>
          <cell r="E755">
            <v>9553043</v>
          </cell>
          <cell r="F755">
            <v>-4049279</v>
          </cell>
          <cell r="G755">
            <v>-0.29769027233123779</v>
          </cell>
          <cell r="H755">
            <v>95</v>
          </cell>
          <cell r="I755">
            <v>55.094741821289063</v>
          </cell>
          <cell r="J755">
            <v>-39.905258178710938</v>
          </cell>
          <cell r="K755">
            <v>-0.42005535960197449</v>
          </cell>
          <cell r="L755">
            <v>16.897333145141602</v>
          </cell>
          <cell r="M755">
            <v>29.434064865112305</v>
          </cell>
          <cell r="N755">
            <v>12.536731719970703</v>
          </cell>
          <cell r="O755">
            <v>0.74193555116653442</v>
          </cell>
          <cell r="P755">
            <v>0</v>
          </cell>
        </row>
        <row r="756">
          <cell r="A756">
            <v>151514721</v>
          </cell>
          <cell r="B756" t="str">
            <v>Mastery CS-Pickett Campus</v>
          </cell>
          <cell r="C756" t="str">
            <v>Charter School</v>
          </cell>
          <cell r="D756">
            <v>14793417</v>
          </cell>
          <cell r="E756">
            <v>9433285</v>
          </cell>
          <cell r="F756">
            <v>-5360132</v>
          </cell>
          <cell r="G756">
            <v>-0.36233225464820862</v>
          </cell>
          <cell r="H756">
            <v>91.5</v>
          </cell>
          <cell r="I756">
            <v>34.0802001953125</v>
          </cell>
          <cell r="J756">
            <v>-57.4197998046875</v>
          </cell>
          <cell r="K756">
            <v>-0.62753880023956299</v>
          </cell>
          <cell r="L756">
            <v>16.521739959716797</v>
          </cell>
          <cell r="M756">
            <v>52.480823516845703</v>
          </cell>
          <cell r="N756">
            <v>35.959083557128906</v>
          </cell>
          <cell r="O756">
            <v>2.1764707565307617</v>
          </cell>
          <cell r="P756">
            <v>0</v>
          </cell>
        </row>
        <row r="757">
          <cell r="A757">
            <v>160028259</v>
          </cell>
          <cell r="B757" t="str">
            <v>Propel CS-Braddock Hills</v>
          </cell>
          <cell r="C757" t="str">
            <v>Charter School</v>
          </cell>
          <cell r="D757">
            <v>16932980</v>
          </cell>
          <cell r="E757">
            <v>8564265</v>
          </cell>
          <cell r="F757">
            <v>-8368715</v>
          </cell>
          <cell r="G757">
            <v>-0.49422577023506165</v>
          </cell>
          <cell r="H757">
            <v>132</v>
          </cell>
          <cell r="I757">
            <v>16.256114959716797</v>
          </cell>
          <cell r="J757">
            <v>-115.74388122558594</v>
          </cell>
          <cell r="K757">
            <v>-0.87684756517410278</v>
          </cell>
          <cell r="L757">
            <v>11.909444808959961</v>
          </cell>
          <cell r="M757">
            <v>171.49600219726563</v>
          </cell>
          <cell r="N757">
            <v>159.58656311035156</v>
          </cell>
          <cell r="O757">
            <v>13.399999618530273</v>
          </cell>
          <cell r="P757">
            <v>0</v>
          </cell>
        </row>
        <row r="758">
          <cell r="A758">
            <v>168513758</v>
          </cell>
          <cell r="B758" t="str">
            <v>Bluford CS</v>
          </cell>
          <cell r="C758" t="str">
            <v>Charter School</v>
          </cell>
          <cell r="D758">
            <v>8791246</v>
          </cell>
          <cell r="E758">
            <v>5737440</v>
          </cell>
          <cell r="F758">
            <v>-3053806</v>
          </cell>
          <cell r="G758">
            <v>-0.34736895561218262</v>
          </cell>
          <cell r="H758">
            <v>75</v>
          </cell>
          <cell r="I758">
            <v>35.113395690917969</v>
          </cell>
          <cell r="J758">
            <v>-39.886604309082031</v>
          </cell>
          <cell r="K758">
            <v>-0.53182137012481689</v>
          </cell>
          <cell r="L758">
            <v>12.870487213134766</v>
          </cell>
          <cell r="M758">
            <v>35.853500366210938</v>
          </cell>
          <cell r="N758">
            <v>22.983013153076172</v>
          </cell>
          <cell r="O758">
            <v>1.7857142686843872</v>
          </cell>
          <cell r="P758">
            <v>0</v>
          </cell>
        </row>
        <row r="759">
          <cell r="A759">
            <v>173515368</v>
          </cell>
          <cell r="B759" t="str">
            <v>Pan American Academy CS</v>
          </cell>
          <cell r="C759" t="str">
            <v>Charter School</v>
          </cell>
          <cell r="D759">
            <v>13190983</v>
          </cell>
          <cell r="E759">
            <v>8200491</v>
          </cell>
          <cell r="F759">
            <v>-4990492</v>
          </cell>
          <cell r="G759">
            <v>-0.37832599878311157</v>
          </cell>
          <cell r="H759">
            <v>103.5</v>
          </cell>
          <cell r="I759">
            <v>39.022300720214844</v>
          </cell>
          <cell r="J759">
            <v>-64.477699279785156</v>
          </cell>
          <cell r="K759">
            <v>-0.62297296524047852</v>
          </cell>
          <cell r="L759">
            <v>13.561089515686035</v>
          </cell>
          <cell r="M759">
            <v>44.671825408935547</v>
          </cell>
          <cell r="N759">
            <v>31.110736846923828</v>
          </cell>
          <cell r="O759">
            <v>2.2941176891326904</v>
          </cell>
          <cell r="P759">
            <v>0</v>
          </cell>
        </row>
        <row r="760">
          <cell r="A760">
            <v>175390169</v>
          </cell>
          <cell r="B760" t="str">
            <v>Lincoln Leadership Academy CS</v>
          </cell>
          <cell r="C760" t="str">
            <v>Charter School</v>
          </cell>
          <cell r="D760">
            <v>11535010</v>
          </cell>
          <cell r="E760">
            <v>8332173</v>
          </cell>
          <cell r="F760">
            <v>-3202837</v>
          </cell>
          <cell r="G760">
            <v>-0.27766227722167969</v>
          </cell>
          <cell r="H760">
            <v>123.5</v>
          </cell>
          <cell r="I760">
            <v>80.957893371582031</v>
          </cell>
          <cell r="J760">
            <v>-42.542106628417969</v>
          </cell>
          <cell r="K760">
            <v>-0.34447050094604492</v>
          </cell>
          <cell r="L760">
            <v>13.280174255371094</v>
          </cell>
          <cell r="M760">
            <v>20.406122207641602</v>
          </cell>
          <cell r="N760">
            <v>7.1259479522705078</v>
          </cell>
          <cell r="O760">
            <v>0.53658545017242432</v>
          </cell>
          <cell r="P760">
            <v>0</v>
          </cell>
        </row>
        <row r="761">
          <cell r="A761">
            <v>181519176</v>
          </cell>
          <cell r="B761" t="str">
            <v>ASPIRA Bilingual Cyber CS</v>
          </cell>
          <cell r="C761" t="str">
            <v>Charter School</v>
          </cell>
          <cell r="D761">
            <v>8796397</v>
          </cell>
          <cell r="E761">
            <v>3953974</v>
          </cell>
          <cell r="F761">
            <v>-4842423</v>
          </cell>
          <cell r="G761">
            <v>-0.55050075054168701</v>
          </cell>
          <cell r="H761">
            <v>99</v>
          </cell>
          <cell r="I761">
            <v>0</v>
          </cell>
          <cell r="J761">
            <v>-99</v>
          </cell>
          <cell r="K761">
            <v>-1</v>
          </cell>
          <cell r="L761">
            <v>12.813857078552246</v>
          </cell>
          <cell r="P761">
            <v>0</v>
          </cell>
        </row>
        <row r="762">
          <cell r="A762">
            <v>182514568</v>
          </cell>
          <cell r="B762" t="str">
            <v>Keystone Academy CS</v>
          </cell>
          <cell r="C762" t="str">
            <v>Charter School</v>
          </cell>
          <cell r="D762">
            <v>10227527</v>
          </cell>
          <cell r="E762">
            <v>7142059</v>
          </cell>
          <cell r="F762">
            <v>-3085468</v>
          </cell>
          <cell r="G762">
            <v>-0.30168271064758301</v>
          </cell>
          <cell r="H762">
            <v>63</v>
          </cell>
          <cell r="I762">
            <v>31.422157287597656</v>
          </cell>
          <cell r="J762">
            <v>-31.577842712402344</v>
          </cell>
          <cell r="K762">
            <v>-0.50123560428619385</v>
          </cell>
          <cell r="L762">
            <v>17.254667282104492</v>
          </cell>
          <cell r="M762">
            <v>39.584236145019531</v>
          </cell>
          <cell r="N762">
            <v>22.329568862915039</v>
          </cell>
          <cell r="O762">
            <v>1.2941175699234009</v>
          </cell>
          <cell r="P762">
            <v>0</v>
          </cell>
        </row>
        <row r="763">
          <cell r="A763">
            <v>185515523</v>
          </cell>
          <cell r="B763" t="str">
            <v>Boys Latin of Philadelphia CS</v>
          </cell>
          <cell r="C763" t="str">
            <v>Charter School</v>
          </cell>
          <cell r="D763">
            <v>13586350</v>
          </cell>
          <cell r="E763">
            <v>9544042</v>
          </cell>
          <cell r="F763">
            <v>-4042308</v>
          </cell>
          <cell r="G763">
            <v>-0.29752716422080994</v>
          </cell>
          <cell r="H763">
            <v>100</v>
          </cell>
          <cell r="I763">
            <v>54.250751495361328</v>
          </cell>
          <cell r="J763">
            <v>-45.749248504638672</v>
          </cell>
          <cell r="K763">
            <v>-0.45749247074127197</v>
          </cell>
          <cell r="L763">
            <v>12.25553035736084</v>
          </cell>
          <cell r="M763">
            <v>25.277030944824219</v>
          </cell>
          <cell r="N763">
            <v>13.021500587463379</v>
          </cell>
          <cell r="O763">
            <v>1.0625</v>
          </cell>
          <cell r="P763">
            <v>0</v>
          </cell>
        </row>
        <row r="764">
          <cell r="A764">
            <v>188392660</v>
          </cell>
          <cell r="B764" t="str">
            <v>Seven Generations CS</v>
          </cell>
          <cell r="C764" t="str">
            <v>Charter School</v>
          </cell>
          <cell r="D764">
            <v>4971841</v>
          </cell>
          <cell r="E764">
            <v>3246258</v>
          </cell>
          <cell r="F764">
            <v>-1725583</v>
          </cell>
          <cell r="G764">
            <v>-0.34707123041152954</v>
          </cell>
          <cell r="H764">
            <v>46</v>
          </cell>
          <cell r="I764">
            <v>20.798511505126953</v>
          </cell>
          <cell r="J764">
            <v>-25.201488494873047</v>
          </cell>
          <cell r="K764">
            <v>-0.54785841703414917</v>
          </cell>
          <cell r="L764">
            <v>10.326226234436035</v>
          </cell>
          <cell r="M764">
            <v>21.340866088867188</v>
          </cell>
          <cell r="N764">
            <v>11.014639854431152</v>
          </cell>
          <cell r="O764">
            <v>1.0666664838790894</v>
          </cell>
          <cell r="P764">
            <v>0</v>
          </cell>
        </row>
        <row r="765">
          <cell r="A765">
            <v>189670676</v>
          </cell>
          <cell r="B765" t="str">
            <v>York Academy Regional CS</v>
          </cell>
          <cell r="C765" t="str">
            <v>Charter School</v>
          </cell>
          <cell r="D765">
            <v>12550311</v>
          </cell>
          <cell r="E765">
            <v>8651811</v>
          </cell>
          <cell r="F765">
            <v>-3898500</v>
          </cell>
          <cell r="G765">
            <v>-0.31062975525856018</v>
          </cell>
          <cell r="H765">
            <v>120.5</v>
          </cell>
          <cell r="I765">
            <v>68.086929321289063</v>
          </cell>
          <cell r="J765">
            <v>-52.413070678710938</v>
          </cell>
          <cell r="K765">
            <v>-0.43496325612068176</v>
          </cell>
          <cell r="L765">
            <v>16.495153427124023</v>
          </cell>
          <cell r="M765">
            <v>26.804624557495117</v>
          </cell>
          <cell r="N765">
            <v>10.309471130371094</v>
          </cell>
          <cell r="O765">
            <v>0.625</v>
          </cell>
          <cell r="P765">
            <v>0</v>
          </cell>
        </row>
        <row r="766">
          <cell r="A766">
            <v>192518422</v>
          </cell>
          <cell r="B766" t="str">
            <v>Tacony Academy CS</v>
          </cell>
          <cell r="C766" t="str">
            <v>Charter School</v>
          </cell>
          <cell r="D766">
            <v>16081525</v>
          </cell>
          <cell r="E766">
            <v>11227250</v>
          </cell>
          <cell r="F766">
            <v>-4854275</v>
          </cell>
          <cell r="G766">
            <v>-0.30185413360595703</v>
          </cell>
          <cell r="H766">
            <v>98</v>
          </cell>
          <cell r="I766">
            <v>44.175369262695313</v>
          </cell>
          <cell r="J766">
            <v>-53.824630737304688</v>
          </cell>
          <cell r="K766">
            <v>-0.54923093318939209</v>
          </cell>
          <cell r="L766">
            <v>16.228610992431641</v>
          </cell>
          <cell r="M766">
            <v>43.492679595947266</v>
          </cell>
          <cell r="N766">
            <v>27.264068603515625</v>
          </cell>
          <cell r="O766">
            <v>1.6800001859664917</v>
          </cell>
          <cell r="P766">
            <v>0</v>
          </cell>
        </row>
        <row r="767">
          <cell r="A767">
            <v>197010542</v>
          </cell>
          <cell r="B767" t="str">
            <v>Gettysburg Montessori CS</v>
          </cell>
          <cell r="C767" t="str">
            <v>Charter School</v>
          </cell>
          <cell r="D767">
            <v>3655211</v>
          </cell>
          <cell r="E767">
            <v>2272912</v>
          </cell>
          <cell r="F767">
            <v>-1382299</v>
          </cell>
          <cell r="G767">
            <v>-0.37817215919494629</v>
          </cell>
          <cell r="H767">
            <v>26.5</v>
          </cell>
          <cell r="I767">
            <v>11.278189659118652</v>
          </cell>
          <cell r="J767">
            <v>-15.221810340881348</v>
          </cell>
          <cell r="K767">
            <v>-0.57440793514251709</v>
          </cell>
          <cell r="L767">
            <v>14.842187881469727</v>
          </cell>
          <cell r="M767">
            <v>33.924999237060547</v>
          </cell>
          <cell r="N767">
            <v>19.08281135559082</v>
          </cell>
          <cell r="O767">
            <v>1.2857141494750977</v>
          </cell>
          <cell r="P767">
            <v>0</v>
          </cell>
        </row>
        <row r="768">
          <cell r="A768">
            <v>199025446</v>
          </cell>
          <cell r="B768" t="str">
            <v>Environmental CS at Frick Park</v>
          </cell>
          <cell r="C768" t="str">
            <v>Charter School</v>
          </cell>
          <cell r="D768">
            <v>24836672</v>
          </cell>
          <cell r="E768">
            <v>15034977</v>
          </cell>
          <cell r="F768">
            <v>-9801695</v>
          </cell>
          <cell r="G768">
            <v>-0.39464607834815979</v>
          </cell>
          <cell r="H768">
            <v>129</v>
          </cell>
          <cell r="I768">
            <v>38.609832763671875</v>
          </cell>
          <cell r="J768">
            <v>-90.390167236328125</v>
          </cell>
          <cell r="K768">
            <v>-0.70069897174835205</v>
          </cell>
          <cell r="L768">
            <v>14.543147087097168</v>
          </cell>
          <cell r="M768">
            <v>68.240921020507813</v>
          </cell>
          <cell r="N768">
            <v>53.697772979736328</v>
          </cell>
          <cell r="O768">
            <v>3.692307710647583</v>
          </cell>
          <cell r="P768">
            <v>0</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education.pa.gov/Documents/Data%20and%20Statistics/Enrollment/Public%20School/Enrollment%20Public%20Schools%202019-20.xlsx" TargetMode="External"/><Relationship Id="rId2" Type="http://schemas.openxmlformats.org/officeDocument/2006/relationships/hyperlink" Target="https://www.education.pa.gov/Documents/Teachers-Administrators/School%20Finances/Finances/Financial%20Data%20Elements/Average%20Daily%20Membership/Finances%20ADM-WADM%202019-20%20May2021%20w-CS%20ADM.xlsx" TargetMode="External"/><Relationship Id="rId1" Type="http://schemas.openxmlformats.org/officeDocument/2006/relationships/hyperlink" Target="https://www.education.pa.gov/DataAndReporting/ProfSupPers/Pages/default.aspx" TargetMode="External"/><Relationship Id="rId6" Type="http://schemas.openxmlformats.org/officeDocument/2006/relationships/printerSettings" Target="../printerSettings/printerSettings3.bin"/><Relationship Id="rId5" Type="http://schemas.openxmlformats.org/officeDocument/2006/relationships/hyperlink" Target="https://www.psea.org/globalassets/issues--action/elections/2022/memo_pseares_mastrianoplan_08072022.pdf" TargetMode="External"/><Relationship Id="rId4" Type="http://schemas.openxmlformats.org/officeDocument/2006/relationships/hyperlink" Target="ftp://copaftp.state.pa.us/pub/PDE_PUBLIC/PDE_AFR/AFRData/AFRData_(all_data_Access_and_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1B38-3F75-4E10-86D2-8E2EC4E85812}">
  <dimension ref="A1:AP559"/>
  <sheetViews>
    <sheetView tabSelected="1" topLeftCell="AA4" workbookViewId="0">
      <selection activeCell="AB7" sqref="AB7:AC7"/>
    </sheetView>
  </sheetViews>
  <sheetFormatPr defaultColWidth="9.1796875" defaultRowHeight="14.5"/>
  <cols>
    <col min="1" max="1" width="16" style="1" hidden="1" customWidth="1"/>
    <col min="2" max="19" width="9.1796875" style="1" hidden="1" customWidth="1"/>
    <col min="20" max="20" width="20.54296875" style="1" hidden="1" customWidth="1"/>
    <col min="21" max="23" width="9.1796875" style="1" hidden="1" customWidth="1"/>
    <col min="24" max="24" width="10" style="1" hidden="1" customWidth="1"/>
    <col min="25" max="26" width="9.1796875" style="1" hidden="1" customWidth="1"/>
    <col min="27" max="27" width="5.7265625" style="1" customWidth="1"/>
    <col min="28" max="28" width="31.26953125" style="1" customWidth="1"/>
    <col min="29" max="29" width="15.81640625" style="1" customWidth="1"/>
    <col min="30" max="30" width="18.81640625" style="1" bestFit="1" customWidth="1"/>
    <col min="31" max="31" width="19.1796875" style="1" customWidth="1"/>
    <col min="32" max="32" width="18.54296875" style="1" customWidth="1"/>
    <col min="33" max="33" width="11.81640625" style="1" customWidth="1"/>
    <col min="34" max="34" width="14.26953125" style="1" customWidth="1"/>
    <col min="35" max="35" width="14.7265625" style="1" customWidth="1"/>
    <col min="36" max="36" width="13.26953125" style="1" customWidth="1"/>
    <col min="37" max="37" width="13.1796875" style="1" customWidth="1"/>
    <col min="38" max="38" width="9.1796875" style="1"/>
    <col min="39" max="39" width="8.7265625" style="1" customWidth="1"/>
    <col min="40" max="41" width="14.7265625" style="1" customWidth="1"/>
    <col min="42" max="42" width="5.7265625" style="1" customWidth="1"/>
    <col min="43" max="16384" width="9.1796875" style="1"/>
  </cols>
  <sheetData>
    <row r="1" spans="20:42" hidden="1">
      <c r="AB1" s="20" t="s">
        <v>98</v>
      </c>
      <c r="AC1" s="20" t="s">
        <v>99</v>
      </c>
      <c r="AD1" s="20" t="s">
        <v>100</v>
      </c>
      <c r="AE1" s="20" t="s">
        <v>101</v>
      </c>
      <c r="AF1" s="20" t="s">
        <v>102</v>
      </c>
      <c r="AG1" s="20" t="s">
        <v>103</v>
      </c>
      <c r="AH1" s="20" t="s">
        <v>104</v>
      </c>
      <c r="AI1" s="20" t="s">
        <v>105</v>
      </c>
      <c r="AJ1" s="20" t="s">
        <v>106</v>
      </c>
      <c r="AK1" s="20" t="s">
        <v>107</v>
      </c>
      <c r="AL1" s="20" t="s">
        <v>108</v>
      </c>
      <c r="AM1" s="20" t="s">
        <v>109</v>
      </c>
      <c r="AN1" s="20" t="s">
        <v>110</v>
      </c>
      <c r="AO1" s="20" t="s">
        <v>111</v>
      </c>
      <c r="AP1" s="9"/>
    </row>
    <row r="2" spans="20:42" hidden="1">
      <c r="AB2" s="21">
        <f>VLOOKUP(AB1,key!$I$3:$J$18,2,FALSE)</f>
        <v>2</v>
      </c>
      <c r="AC2" s="21">
        <f>VLOOKUP(AC1,key!$I$3:$J$18,2,FALSE)</f>
        <v>3</v>
      </c>
      <c r="AD2" s="21">
        <f>VLOOKUP(AD1,key!$I$3:$J$18,2,FALSE)</f>
        <v>4</v>
      </c>
      <c r="AE2" s="21">
        <f>VLOOKUP(AE1,key!$I$3:$J$18,2,FALSE)</f>
        <v>5</v>
      </c>
      <c r="AF2" s="21">
        <f>VLOOKUP(AF1,key!$I$3:$J$18,2,FALSE)</f>
        <v>6</v>
      </c>
      <c r="AG2" s="21">
        <f>VLOOKUP(AG1,key!$I$3:$J$18,2,FALSE)</f>
        <v>7</v>
      </c>
      <c r="AH2" s="21">
        <f>VLOOKUP(AH1,key!$I$3:$J$18,2,FALSE)</f>
        <v>8</v>
      </c>
      <c r="AI2" s="21">
        <f>VLOOKUP(AI1,key!$I$3:$J$18,2,FALSE)</f>
        <v>9</v>
      </c>
      <c r="AJ2" s="21">
        <f>VLOOKUP(AJ1,key!$I$3:$J$18,2,FALSE)</f>
        <v>10</v>
      </c>
      <c r="AK2" s="21">
        <f>VLOOKUP(AK1,key!$I$3:$J$18,2,FALSE)</f>
        <v>11</v>
      </c>
      <c r="AL2" s="21">
        <f>VLOOKUP(AL1,key!$I$3:$J$18,2,FALSE)</f>
        <v>12</v>
      </c>
      <c r="AM2" s="21">
        <f>VLOOKUP(AM1,key!$I$3:$J$18,2,FALSE)</f>
        <v>13</v>
      </c>
      <c r="AN2" s="21">
        <f>VLOOKUP(AN1,key!$I$3:$J$18,2,FALSE)</f>
        <v>14</v>
      </c>
      <c r="AO2" s="21">
        <f>VLOOKUP(AO1,key!$I$3:$J$18,2,FALSE)</f>
        <v>15</v>
      </c>
      <c r="AP2" s="9"/>
    </row>
    <row r="3" spans="20:42" hidden="1">
      <c r="AP3" s="9"/>
    </row>
    <row r="4" spans="20:42" ht="21" customHeight="1">
      <c r="AA4" s="9"/>
      <c r="AB4" s="56" t="s">
        <v>958</v>
      </c>
      <c r="AC4" s="56"/>
      <c r="AD4" s="9"/>
      <c r="AE4" s="9"/>
      <c r="AF4" s="9"/>
      <c r="AG4" s="9"/>
      <c r="AH4" s="9"/>
      <c r="AI4" s="9"/>
      <c r="AJ4" s="9"/>
      <c r="AK4" s="9"/>
      <c r="AL4" s="9"/>
      <c r="AM4" s="9"/>
      <c r="AN4" s="9"/>
      <c r="AO4" s="9"/>
      <c r="AP4" s="9"/>
    </row>
    <row r="5" spans="20:42" ht="21" customHeight="1">
      <c r="AA5" s="9"/>
      <c r="AB5" s="56"/>
      <c r="AC5" s="56"/>
      <c r="AD5" s="9"/>
      <c r="AE5" s="9"/>
      <c r="AF5" s="9"/>
      <c r="AG5" s="9"/>
      <c r="AH5" s="9"/>
      <c r="AI5" s="9"/>
      <c r="AJ5" s="9"/>
      <c r="AK5" s="9"/>
      <c r="AL5" s="9"/>
      <c r="AM5" s="9"/>
      <c r="AN5" s="9"/>
      <c r="AO5" s="9"/>
      <c r="AP5" s="9"/>
    </row>
    <row r="6" spans="20:42" ht="21" customHeight="1">
      <c r="AA6" s="9"/>
      <c r="AB6" s="56"/>
      <c r="AC6" s="56"/>
      <c r="AD6" s="9"/>
      <c r="AE6" s="9"/>
      <c r="AF6" s="9"/>
      <c r="AG6" s="9"/>
      <c r="AH6" s="9"/>
      <c r="AI6" s="9"/>
      <c r="AJ6" s="9"/>
      <c r="AK6" s="9"/>
      <c r="AL6" s="9"/>
      <c r="AM6" s="9"/>
      <c r="AN6" s="9"/>
      <c r="AO6" s="9"/>
      <c r="AP6" s="9"/>
    </row>
    <row r="7" spans="20:42">
      <c r="T7" s="1">
        <f>IF(Y7=101,1,IF(Y7=3,2,0))</f>
        <v>0</v>
      </c>
      <c r="X7" s="1">
        <f>VLOOKUP(Y7,CountyMatrix!$A$2:$CR$68,2,FALSE)</f>
        <v>10</v>
      </c>
      <c r="Y7" s="1">
        <f>VLOOKUP(AB7,$D$493:$E$559,2,FALSE)</f>
        <v>1</v>
      </c>
      <c r="AA7" s="9"/>
      <c r="AB7" s="60" t="s">
        <v>122</v>
      </c>
      <c r="AC7" s="61"/>
      <c r="AD7" s="9"/>
      <c r="AE7" s="9"/>
      <c r="AF7" s="9"/>
      <c r="AG7" s="9"/>
      <c r="AH7" s="9"/>
      <c r="AI7" s="9"/>
      <c r="AJ7" s="9"/>
      <c r="AK7" s="9"/>
      <c r="AL7" s="9"/>
      <c r="AM7" s="9"/>
      <c r="AN7" s="9"/>
      <c r="AO7" s="9"/>
      <c r="AP7" s="9"/>
    </row>
    <row r="8" spans="20:42" ht="41.25" customHeight="1">
      <c r="T8" s="1" t="str">
        <f>IF(T7=1,"Note. Revenues and expenses for IU 26 and the Philadelphia City AVTS were included with the Philadelphia School District",IF(T7=2,"Note. Revenues and expenses for IU 2 were included with the Pittsburgh School District, data for the Pittsburgh AVTS was not available so it is not analyzed here",""))</f>
        <v/>
      </c>
      <c r="V8" s="1">
        <v>0</v>
      </c>
      <c r="AA8" s="9"/>
      <c r="AB8" s="62" t="s">
        <v>2715</v>
      </c>
      <c r="AC8" s="63"/>
      <c r="AD8" s="63"/>
      <c r="AE8" s="63"/>
      <c r="AF8" s="63"/>
      <c r="AG8" s="46"/>
      <c r="AH8" s="46"/>
      <c r="AI8" s="46"/>
      <c r="AJ8" s="46"/>
      <c r="AK8" s="46"/>
      <c r="AL8" s="46"/>
      <c r="AM8" s="46"/>
      <c r="AN8" s="46"/>
      <c r="AO8" s="46"/>
      <c r="AP8" s="9"/>
    </row>
    <row r="9" spans="20:42">
      <c r="AA9" s="9"/>
      <c r="AB9" s="9"/>
      <c r="AC9" s="9"/>
      <c r="AD9" s="9"/>
      <c r="AE9" s="9"/>
      <c r="AF9" s="9"/>
      <c r="AG9" s="9"/>
      <c r="AH9" s="9"/>
      <c r="AI9" s="9"/>
      <c r="AJ9" s="9"/>
      <c r="AK9" s="9"/>
      <c r="AL9" s="9"/>
      <c r="AM9" s="9"/>
      <c r="AN9" s="9"/>
      <c r="AO9" s="9"/>
      <c r="AP9" s="9"/>
    </row>
    <row r="10" spans="20:42" ht="39" customHeight="1">
      <c r="AA10" s="9"/>
      <c r="AB10" s="64" t="str">
        <f>CONCATENATE("Local Education Agency Revenues, Staffing Levels, and the Ratio of Students to Teachers Under The Mastriano Education Plan in ",AB7," County")</f>
        <v>Local Education Agency Revenues, Staffing Levels, and the Ratio of Students to Teachers Under The Mastriano Education Plan in Adams County</v>
      </c>
      <c r="AC10" s="65"/>
      <c r="AD10" s="65"/>
      <c r="AE10" s="65"/>
      <c r="AF10" s="65"/>
      <c r="AG10" s="48"/>
      <c r="AH10" s="48"/>
      <c r="AI10" s="48"/>
      <c r="AJ10" s="48"/>
      <c r="AK10" s="48"/>
      <c r="AL10" s="48"/>
      <c r="AM10" s="48"/>
      <c r="AN10" s="48"/>
      <c r="AO10" s="48"/>
      <c r="AP10" s="9"/>
    </row>
    <row r="11" spans="20:42" ht="15.5">
      <c r="AA11" s="9"/>
      <c r="AB11" s="42"/>
      <c r="AC11" s="47"/>
      <c r="AD11" s="57" t="s">
        <v>112</v>
      </c>
      <c r="AE11" s="57"/>
      <c r="AF11" s="57"/>
      <c r="AG11" s="57"/>
      <c r="AH11" s="58" t="s">
        <v>2815</v>
      </c>
      <c r="AI11" s="58"/>
      <c r="AJ11" s="58"/>
      <c r="AK11" s="58"/>
      <c r="AL11" s="59" t="s">
        <v>113</v>
      </c>
      <c r="AM11" s="59"/>
      <c r="AN11" s="59"/>
      <c r="AO11" s="59"/>
      <c r="AP11" s="9"/>
    </row>
    <row r="12" spans="20:42" ht="58.5" thickBot="1">
      <c r="AA12" s="9"/>
      <c r="AB12" s="11" t="s">
        <v>191</v>
      </c>
      <c r="AC12" s="12" t="s">
        <v>2816</v>
      </c>
      <c r="AD12" s="4" t="s">
        <v>112</v>
      </c>
      <c r="AE12" s="4" t="s">
        <v>114</v>
      </c>
      <c r="AF12" s="4" t="s">
        <v>115</v>
      </c>
      <c r="AG12" s="4" t="s">
        <v>116</v>
      </c>
      <c r="AH12" s="4" t="s">
        <v>2813</v>
      </c>
      <c r="AI12" s="4" t="s">
        <v>2814</v>
      </c>
      <c r="AJ12" s="4" t="s">
        <v>2712</v>
      </c>
      <c r="AK12" s="4" t="s">
        <v>2713</v>
      </c>
      <c r="AL12" s="4" t="s">
        <v>117</v>
      </c>
      <c r="AM12" s="4" t="s">
        <v>118</v>
      </c>
      <c r="AN12" s="4" t="s">
        <v>119</v>
      </c>
      <c r="AO12" s="4" t="s">
        <v>120</v>
      </c>
      <c r="AP12" s="9"/>
    </row>
    <row r="13" spans="20:42" ht="15.5" thickTop="1" thickBot="1">
      <c r="AA13" s="9"/>
      <c r="AB13" s="30" t="s">
        <v>959</v>
      </c>
      <c r="AC13" s="31" t="s">
        <v>960</v>
      </c>
      <c r="AD13" s="32">
        <v>38642699840</v>
      </c>
      <c r="AE13" s="32">
        <v>25896648816.75</v>
      </c>
      <c r="AF13" s="32">
        <f>AE13-AD13</f>
        <v>-12746051023.25</v>
      </c>
      <c r="AG13" s="33">
        <f>AF13/AD13</f>
        <v>-0.32984369818943787</v>
      </c>
      <c r="AH13" s="32">
        <v>239901.5</v>
      </c>
      <c r="AI13" s="32">
        <v>121197.78442382813</v>
      </c>
      <c r="AJ13" s="32">
        <v>-118703.71557617188</v>
      </c>
      <c r="AK13" s="33">
        <f>AJ13/AH13</f>
        <v>-0.49480188984300588</v>
      </c>
      <c r="AL13" s="34">
        <v>15.928685173285798</v>
      </c>
      <c r="AM13" s="34">
        <v>33.258754912229072</v>
      </c>
      <c r="AN13" s="34">
        <f>AM13-AL13</f>
        <v>17.330069738943273</v>
      </c>
      <c r="AO13" s="33">
        <f>AN13/AL13</f>
        <v>1.0879786718371303</v>
      </c>
      <c r="AP13" s="9"/>
    </row>
    <row r="14" spans="20:42" ht="15" customHeight="1">
      <c r="T14" s="1">
        <f>VLOOKUP($Y$7,CountyMatrix!$A$2:$CR$68,W14,FALSE)</f>
        <v>112018523</v>
      </c>
      <c r="U14" s="1">
        <f>$X$7-V14</f>
        <v>9</v>
      </c>
      <c r="V14" s="1">
        <v>1</v>
      </c>
      <c r="W14" s="1">
        <v>3</v>
      </c>
      <c r="AA14" s="9"/>
      <c r="AB14" s="9" t="str">
        <f>IF($T14&gt;0,VLOOKUP($T14,[1]ForLookup!$A$2:$P$768,AB$2,FALSE),"")</f>
        <v>Upper Adams SD</v>
      </c>
      <c r="AC14" s="18" t="str">
        <f>IF($T14&gt;0,VLOOKUP($T14,[1]ForLookup!$A$2:$P$768,AC$2,FALSE),"")</f>
        <v>School District</v>
      </c>
      <c r="AD14" s="5">
        <f>IF($T14&gt;0,VLOOKUP($T14,[1]ForLookup!$A$2:$P$768,AD$2,FALSE),"")</f>
        <v>29938348</v>
      </c>
      <c r="AE14" s="5">
        <f>IF($T14&gt;0,VLOOKUP($T14,[1]ForLookup!$A$2:$P$768,AE$2,FALSE),"")</f>
        <v>20008080</v>
      </c>
      <c r="AF14" s="6">
        <f>IF($T14&gt;0,VLOOKUP($T14,[1]ForLookup!$A$2:$P$768,AF$2,FALSE),"")</f>
        <v>-9930268</v>
      </c>
      <c r="AG14" s="8">
        <f>IF($T14&gt;0,VLOOKUP($T14,[1]ForLookup!$A$2:$P$768,AG$2,FALSE),"")</f>
        <v>-0.33169057965278625</v>
      </c>
      <c r="AH14" s="5">
        <f>IF($T14&gt;0,VLOOKUP($T14,[1]ForLookup!$A$2:$P$768,AH$2,FALSE),"")</f>
        <v>195.5</v>
      </c>
      <c r="AI14" s="5">
        <f>IF($T14&gt;0,VLOOKUP($T14,[1]ForLookup!$A$2:$P$768,AI$2,FALSE),"")</f>
        <v>92.32122802734375</v>
      </c>
      <c r="AJ14" s="6">
        <f>IF($T14&gt;0,VLOOKUP($T14,[1]ForLookup!$A$2:$P$768,AJ$2,FALSE),"")</f>
        <v>-103.17877197265625</v>
      </c>
      <c r="AK14" s="8">
        <f>IF($T14&gt;0,VLOOKUP($T14,[1]ForLookup!$A$2:$P$768,AK$2,FALSE),"")</f>
        <v>-0.52776867151260376</v>
      </c>
      <c r="AL14" s="7">
        <f>IF($T14&gt;0,VLOOKUP($T14,[1]ForLookup!$A$2:$P$768,AL$2,FALSE),"")</f>
        <v>13.852767944335938</v>
      </c>
      <c r="AM14" s="7">
        <f>IF($T14&gt;0,VLOOKUP($T14,[1]ForLookup!$A$2:$P$768,AM$2,FALSE),"")</f>
        <v>29.8551025390625</v>
      </c>
      <c r="AN14" s="7">
        <f>IF($T14&gt;0,VLOOKUP($T14,[1]ForLookup!$A$2:$P$768,AN$2,FALSE),"")</f>
        <v>16.002334594726563</v>
      </c>
      <c r="AO14" s="8">
        <f>IF($T14&gt;0,VLOOKUP($T14,[1]ForLookup!$A$2:$P$768,AO$2,FALSE),"")</f>
        <v>1.1551723480224609</v>
      </c>
      <c r="AP14" s="9"/>
    </row>
    <row r="15" spans="20:42" ht="15" customHeight="1">
      <c r="T15" s="1">
        <f>VLOOKUP($Y$7,CountyMatrix!$A$2:$CR$68,W15,FALSE)</f>
        <v>112011103</v>
      </c>
      <c r="U15" s="1">
        <f t="shared" ref="U15:U45" si="0">$X$7-V15</f>
        <v>8</v>
      </c>
      <c r="V15" s="1">
        <v>2</v>
      </c>
      <c r="W15" s="1">
        <v>4</v>
      </c>
      <c r="AA15" s="9"/>
      <c r="AB15" s="9" t="str">
        <f>IF($T15&gt;0,VLOOKUP($T15,[1]ForLookup!$A$2:$P$768,AB$2,FALSE),"")</f>
        <v>Bermudian Springs SD</v>
      </c>
      <c r="AC15" s="18" t="str">
        <f>IF($T15&gt;0,VLOOKUP($T15,[1]ForLookup!$A$2:$P$768,AC$2,FALSE),"")</f>
        <v>School District</v>
      </c>
      <c r="AD15" s="5">
        <f>IF($T15&gt;0,VLOOKUP($T15,[1]ForLookup!$A$2:$P$768,AD$2,FALSE),"")</f>
        <v>30895884</v>
      </c>
      <c r="AE15" s="5">
        <f>IF($T15&gt;0,VLOOKUP($T15,[1]ForLookup!$A$2:$P$768,AE$2,FALSE),"")</f>
        <v>23665778</v>
      </c>
      <c r="AF15" s="6">
        <f>IF($T15&gt;0,VLOOKUP($T15,[1]ForLookup!$A$2:$P$768,AF$2,FALSE),"")</f>
        <v>-7230106</v>
      </c>
      <c r="AG15" s="8">
        <f>IF($T15&gt;0,VLOOKUP($T15,[1]ForLookup!$A$2:$P$768,AG$2,FALSE),"")</f>
        <v>-0.23401518166065216</v>
      </c>
      <c r="AH15" s="5">
        <f>IF($T15&gt;0,VLOOKUP($T15,[1]ForLookup!$A$2:$P$768,AH$2,FALSE),"")</f>
        <v>239.5</v>
      </c>
      <c r="AI15" s="5">
        <f>IF($T15&gt;0,VLOOKUP($T15,[1]ForLookup!$A$2:$P$768,AI$2,FALSE),"")</f>
        <v>155.68698120117188</v>
      </c>
      <c r="AJ15" s="6">
        <f>IF($T15&gt;0,VLOOKUP($T15,[1]ForLookup!$A$2:$P$768,AJ$2,FALSE),"")</f>
        <v>-83.813018798828125</v>
      </c>
      <c r="AK15" s="8">
        <f>IF($T15&gt;0,VLOOKUP($T15,[1]ForLookup!$A$2:$P$768,AK$2,FALSE),"")</f>
        <v>-0.34994998574256897</v>
      </c>
      <c r="AL15" s="7">
        <f>IF($T15&gt;0,VLOOKUP($T15,[1]ForLookup!$A$2:$P$768,AL$2,FALSE),"")</f>
        <v>15.344977378845215</v>
      </c>
      <c r="AM15" s="7">
        <f>IF($T15&gt;0,VLOOKUP($T15,[1]ForLookup!$A$2:$P$768,AM$2,FALSE),"")</f>
        <v>23.649316787719727</v>
      </c>
      <c r="AN15" s="7">
        <f>IF($T15&gt;0,VLOOKUP($T15,[1]ForLookup!$A$2:$P$768,AN$2,FALSE),"")</f>
        <v>8.3043394088745117</v>
      </c>
      <c r="AO15" s="8">
        <f>IF($T15&gt;0,VLOOKUP($T15,[1]ForLookup!$A$2:$P$768,AO$2,FALSE),"")</f>
        <v>0.54117637872695923</v>
      </c>
      <c r="AP15" s="9"/>
    </row>
    <row r="16" spans="20:42">
      <c r="T16" s="1">
        <f>VLOOKUP($Y$7,CountyMatrix!$A$2:$CR$68,W16,FALSE)</f>
        <v>112013753</v>
      </c>
      <c r="U16" s="1">
        <f t="shared" si="0"/>
        <v>7</v>
      </c>
      <c r="V16" s="1">
        <v>3</v>
      </c>
      <c r="W16" s="1">
        <v>5</v>
      </c>
      <c r="AA16" s="9"/>
      <c r="AB16" s="9" t="str">
        <f>IF($T16&gt;0,VLOOKUP($T16,[1]ForLookup!$A$2:$P$768,AB$2,FALSE),"")</f>
        <v>Gettysburg Area SD</v>
      </c>
      <c r="AC16" s="18" t="str">
        <f>IF($T16&gt;0,VLOOKUP($T16,[1]ForLookup!$A$2:$P$768,AC$2,FALSE),"")</f>
        <v>School District</v>
      </c>
      <c r="AD16" s="5">
        <f>IF($T16&gt;0,VLOOKUP($T16,[1]ForLookup!$A$2:$P$768,AD$2,FALSE),"")</f>
        <v>63679176</v>
      </c>
      <c r="AE16" s="5">
        <f>IF($T16&gt;0,VLOOKUP($T16,[1]ForLookup!$A$2:$P$768,AE$2,FALSE),"")</f>
        <v>43019072</v>
      </c>
      <c r="AF16" s="6">
        <f>IF($T16&gt;0,VLOOKUP($T16,[1]ForLookup!$A$2:$P$768,AF$2,FALSE),"")</f>
        <v>-20660104</v>
      </c>
      <c r="AG16" s="8">
        <f>IF($T16&gt;0,VLOOKUP($T16,[1]ForLookup!$A$2:$P$768,AG$2,FALSE),"")</f>
        <v>-0.32444050908088684</v>
      </c>
      <c r="AH16" s="5">
        <f>IF($T16&gt;0,VLOOKUP($T16,[1]ForLookup!$A$2:$P$768,AH$2,FALSE),"")</f>
        <v>440.5</v>
      </c>
      <c r="AI16" s="5">
        <f>IF($T16&gt;0,VLOOKUP($T16,[1]ForLookup!$A$2:$P$768,AI$2,FALSE),"")</f>
        <v>226.34669494628906</v>
      </c>
      <c r="AJ16" s="6">
        <f>IF($T16&gt;0,VLOOKUP($T16,[1]ForLookup!$A$2:$P$768,AJ$2,FALSE),"")</f>
        <v>-214.15330505371094</v>
      </c>
      <c r="AK16" s="8">
        <f>IF($T16&gt;0,VLOOKUP($T16,[1]ForLookup!$A$2:$P$768,AK$2,FALSE),"")</f>
        <v>-0.48615959286689758</v>
      </c>
      <c r="AL16" s="7">
        <f>IF($T16&gt;0,VLOOKUP($T16,[1]ForLookup!$A$2:$P$768,AL$2,FALSE),"")</f>
        <v>15.548731803894043</v>
      </c>
      <c r="AM16" s="7">
        <f>IF($T16&gt;0,VLOOKUP($T16,[1]ForLookup!$A$2:$P$768,AM$2,FALSE),"")</f>
        <v>30.648942947387695</v>
      </c>
      <c r="AN16" s="7">
        <f>IF($T16&gt;0,VLOOKUP($T16,[1]ForLookup!$A$2:$P$768,AN$2,FALSE),"")</f>
        <v>15.100211143493652</v>
      </c>
      <c r="AO16" s="8">
        <f>IF($T16&gt;0,VLOOKUP($T16,[1]ForLookup!$A$2:$P$768,AO$2,FALSE),"")</f>
        <v>0.9711538553237915</v>
      </c>
      <c r="AP16" s="9"/>
    </row>
    <row r="17" spans="20:42">
      <c r="T17" s="1">
        <f>VLOOKUP($Y$7,CountyMatrix!$A$2:$CR$68,W17,FALSE)</f>
        <v>112015203</v>
      </c>
      <c r="U17" s="1">
        <f t="shared" si="0"/>
        <v>6</v>
      </c>
      <c r="V17" s="1">
        <v>4</v>
      </c>
      <c r="W17" s="1">
        <v>6</v>
      </c>
      <c r="AA17" s="9"/>
      <c r="AB17" s="9" t="str">
        <f>IF($T17&gt;0,VLOOKUP($T17,[1]ForLookup!$A$2:$P$768,AB$2,FALSE),"")</f>
        <v>Littlestown Area SD</v>
      </c>
      <c r="AC17" s="18" t="str">
        <f>IF($T17&gt;0,VLOOKUP($T17,[1]ForLookup!$A$2:$P$768,AC$2,FALSE),"")</f>
        <v>School District</v>
      </c>
      <c r="AD17" s="5">
        <f>IF($T17&gt;0,VLOOKUP($T17,[1]ForLookup!$A$2:$P$768,AD$2,FALSE),"")</f>
        <v>34201512</v>
      </c>
      <c r="AE17" s="5">
        <f>IF($T17&gt;0,VLOOKUP($T17,[1]ForLookup!$A$2:$P$768,AE$2,FALSE),"")</f>
        <v>25468068</v>
      </c>
      <c r="AF17" s="6">
        <f>IF($T17&gt;0,VLOOKUP($T17,[1]ForLookup!$A$2:$P$768,AF$2,FALSE),"")</f>
        <v>-8733444</v>
      </c>
      <c r="AG17" s="8">
        <f>IF($T17&gt;0,VLOOKUP($T17,[1]ForLookup!$A$2:$P$768,AG$2,FALSE),"")</f>
        <v>-0.25535255670547485</v>
      </c>
      <c r="AH17" s="5">
        <f>IF($T17&gt;0,VLOOKUP($T17,[1]ForLookup!$A$2:$P$768,AH$2,FALSE),"")</f>
        <v>235</v>
      </c>
      <c r="AI17" s="5">
        <f>IF($T17&gt;0,VLOOKUP($T17,[1]ForLookup!$A$2:$P$768,AI$2,FALSE),"")</f>
        <v>147.03411865234375</v>
      </c>
      <c r="AJ17" s="6">
        <f>IF($T17&gt;0,VLOOKUP($T17,[1]ForLookup!$A$2:$P$768,AJ$2,FALSE),"")</f>
        <v>-87.96588134765625</v>
      </c>
      <c r="AK17" s="8">
        <f>IF($T17&gt;0,VLOOKUP($T17,[1]ForLookup!$A$2:$P$768,AK$2,FALSE),"")</f>
        <v>-0.37432289123535156</v>
      </c>
      <c r="AL17" s="7">
        <f>IF($T17&gt;0,VLOOKUP($T17,[1]ForLookup!$A$2:$P$768,AL$2,FALSE),"")</f>
        <v>16.335824966430664</v>
      </c>
      <c r="AM17" s="7">
        <f>IF($T17&gt;0,VLOOKUP($T17,[1]ForLookup!$A$2:$P$768,AM$2,FALSE),"")</f>
        <v>25.783048629760742</v>
      </c>
      <c r="AN17" s="7">
        <f>IF($T17&gt;0,VLOOKUP($T17,[1]ForLookup!$A$2:$P$768,AN$2,FALSE),"")</f>
        <v>9.4472236633300781</v>
      </c>
      <c r="AO17" s="8">
        <f>IF($T17&gt;0,VLOOKUP($T17,[1]ForLookup!$A$2:$P$768,AO$2,FALSE),"")</f>
        <v>0.57831323146820068</v>
      </c>
      <c r="AP17" s="9"/>
    </row>
    <row r="18" spans="20:42">
      <c r="T18" s="1">
        <f>VLOOKUP($Y$7,CountyMatrix!$A$2:$CR$68,W18,FALSE)</f>
        <v>112011603</v>
      </c>
      <c r="U18" s="1">
        <f t="shared" si="0"/>
        <v>5</v>
      </c>
      <c r="V18" s="1">
        <v>5</v>
      </c>
      <c r="W18" s="1">
        <v>7</v>
      </c>
      <c r="AA18" s="9"/>
      <c r="AB18" s="9" t="str">
        <f>IF($T18&gt;0,VLOOKUP($T18,[1]ForLookup!$A$2:$P$768,AB$2,FALSE),"")</f>
        <v>Conewago Valley SD</v>
      </c>
      <c r="AC18" s="18" t="str">
        <f>IF($T18&gt;0,VLOOKUP($T18,[1]ForLookup!$A$2:$P$768,AC$2,FALSE),"")</f>
        <v>School District</v>
      </c>
      <c r="AD18" s="5">
        <f>IF($T18&gt;0,VLOOKUP($T18,[1]ForLookup!$A$2:$P$768,AD$2,FALSE),"")</f>
        <v>61734920</v>
      </c>
      <c r="AE18" s="5">
        <f>IF($T18&gt;0,VLOOKUP($T18,[1]ForLookup!$A$2:$P$768,AE$2,FALSE),"")</f>
        <v>47451312</v>
      </c>
      <c r="AF18" s="6">
        <f>IF($T18&gt;0,VLOOKUP($T18,[1]ForLookup!$A$2:$P$768,AF$2,FALSE),"")</f>
        <v>-14283608</v>
      </c>
      <c r="AG18" s="8">
        <f>IF($T18&gt;0,VLOOKUP($T18,[1]ForLookup!$A$2:$P$768,AG$2,FALSE),"")</f>
        <v>-0.2313699871301651</v>
      </c>
      <c r="AH18" s="5">
        <f>IF($T18&gt;0,VLOOKUP($T18,[1]ForLookup!$A$2:$P$768,AH$2,FALSE),"")</f>
        <v>421</v>
      </c>
      <c r="AI18" s="5">
        <f>IF($T18&gt;0,VLOOKUP($T18,[1]ForLookup!$A$2:$P$768,AI$2,FALSE),"")</f>
        <v>277.65505981445313</v>
      </c>
      <c r="AJ18" s="6">
        <f>IF($T18&gt;0,VLOOKUP($T18,[1]ForLookup!$A$2:$P$768,AJ$2,FALSE),"")</f>
        <v>-143.34494018554688</v>
      </c>
      <c r="AK18" s="8">
        <f>IF($T18&gt;0,VLOOKUP($T18,[1]ForLookup!$A$2:$P$768,AK$2,FALSE),"")</f>
        <v>-0.3404867947101593</v>
      </c>
      <c r="AL18" s="7">
        <f>IF($T18&gt;0,VLOOKUP($T18,[1]ForLookup!$A$2:$P$768,AL$2,FALSE),"")</f>
        <v>17.309000015258789</v>
      </c>
      <c r="AM18" s="7">
        <f>IF($T18&gt;0,VLOOKUP($T18,[1]ForLookup!$A$2:$P$768,AM$2,FALSE),"")</f>
        <v>26.760625839233398</v>
      </c>
      <c r="AN18" s="7">
        <f>IF($T18&gt;0,VLOOKUP($T18,[1]ForLookup!$A$2:$P$768,AN$2,FALSE),"")</f>
        <v>9.4516258239746094</v>
      </c>
      <c r="AO18" s="8">
        <f>IF($T18&gt;0,VLOOKUP($T18,[1]ForLookup!$A$2:$P$768,AO$2,FALSE),"")</f>
        <v>0.54605269432067871</v>
      </c>
      <c r="AP18" s="9"/>
    </row>
    <row r="19" spans="20:42">
      <c r="T19" s="1">
        <f>VLOOKUP($Y$7,CountyMatrix!$A$2:$CR$68,W19,FALSE)</f>
        <v>112013054</v>
      </c>
      <c r="U19" s="1">
        <f t="shared" si="0"/>
        <v>4</v>
      </c>
      <c r="V19" s="1">
        <v>6</v>
      </c>
      <c r="W19" s="1">
        <v>8</v>
      </c>
      <c r="AA19" s="9"/>
      <c r="AB19" s="9" t="str">
        <f>IF($T19&gt;0,VLOOKUP($T19,[1]ForLookup!$A$2:$P$768,AB$2,FALSE),"")</f>
        <v>Fairfield Area SD</v>
      </c>
      <c r="AC19" s="18" t="str">
        <f>IF($T19&gt;0,VLOOKUP($T19,[1]ForLookup!$A$2:$P$768,AC$2,FALSE),"")</f>
        <v>School District</v>
      </c>
      <c r="AD19" s="5">
        <f>IF($T19&gt;0,VLOOKUP($T19,[1]ForLookup!$A$2:$P$768,AD$2,FALSE),"")</f>
        <v>31841524</v>
      </c>
      <c r="AE19" s="5">
        <f>IF($T19&gt;0,VLOOKUP($T19,[1]ForLookup!$A$2:$P$768,AE$2,FALSE),"")</f>
        <v>25053488</v>
      </c>
      <c r="AF19" s="6">
        <f>IF($T19&gt;0,VLOOKUP($T19,[1]ForLookup!$A$2:$P$768,AF$2,FALSE),"")</f>
        <v>-6788036</v>
      </c>
      <c r="AG19" s="8">
        <f>IF($T19&gt;0,VLOOKUP($T19,[1]ForLookup!$A$2:$P$768,AG$2,FALSE),"")</f>
        <v>-0.21318188309669495</v>
      </c>
      <c r="AH19" s="5">
        <f>IF($T19&gt;0,VLOOKUP($T19,[1]ForLookup!$A$2:$P$768,AH$2,FALSE),"")</f>
        <v>139.5</v>
      </c>
      <c r="AI19" s="5">
        <f>IF($T19&gt;0,VLOOKUP($T19,[1]ForLookup!$A$2:$P$768,AI$2,FALSE),"")</f>
        <v>66.529045104980469</v>
      </c>
      <c r="AJ19" s="6">
        <f>IF($T19&gt;0,VLOOKUP($T19,[1]ForLookup!$A$2:$P$768,AJ$2,FALSE),"")</f>
        <v>-72.970954895019531</v>
      </c>
      <c r="AK19" s="8">
        <f>IF($T19&gt;0,VLOOKUP($T19,[1]ForLookup!$A$2:$P$768,AK$2,FALSE),"")</f>
        <v>-0.52308928966522217</v>
      </c>
      <c r="AL19" s="7">
        <f>IF($T19&gt;0,VLOOKUP($T19,[1]ForLookup!$A$2:$P$768,AL$2,FALSE),"")</f>
        <v>14.224028587341309</v>
      </c>
      <c r="AM19" s="7">
        <f>IF($T19&gt;0,VLOOKUP($T19,[1]ForLookup!$A$2:$P$768,AM$2,FALSE),"")</f>
        <v>32.577613830566406</v>
      </c>
      <c r="AN19" s="7">
        <f>IF($T19&gt;0,VLOOKUP($T19,[1]ForLookup!$A$2:$P$768,AN$2,FALSE),"")</f>
        <v>18.353584289550781</v>
      </c>
      <c r="AO19" s="8">
        <f>IF($T19&gt;0,VLOOKUP($T19,[1]ForLookup!$A$2:$P$768,AO$2,FALSE),"")</f>
        <v>1.2903225421905518</v>
      </c>
      <c r="AP19" s="9"/>
    </row>
    <row r="20" spans="20:42">
      <c r="T20" s="1">
        <f>VLOOKUP($Y$7,CountyMatrix!$A$2:$CR$68,W20,FALSE)</f>
        <v>115211657</v>
      </c>
      <c r="U20" s="1">
        <f t="shared" si="0"/>
        <v>3</v>
      </c>
      <c r="V20" s="1">
        <v>7</v>
      </c>
      <c r="W20" s="1">
        <v>9</v>
      </c>
      <c r="AA20" s="9"/>
      <c r="AB20" s="9" t="str">
        <f>IF($T20&gt;0,VLOOKUP($T20,[1]ForLookup!$A$2:$P$768,AB$2,FALSE),"")</f>
        <v>Cumberland Perry Area Career &amp; Technical Center</v>
      </c>
      <c r="AC20" s="18" t="str">
        <f>IF($T20&gt;0,VLOOKUP($T20,[1]ForLookup!$A$2:$P$768,AC$2,FALSE),"")</f>
        <v>Vo-Tech</v>
      </c>
      <c r="AD20" s="5">
        <f>IF($T20&gt;0,VLOOKUP($T20,[1]ForLookup!$A$2:$P$768,AD$2,FALSE),"")</f>
        <v>8873734</v>
      </c>
      <c r="AE20" s="5">
        <f>IF($T20&gt;0,VLOOKUP($T20,[1]ForLookup!$A$2:$P$768,AE$2,FALSE),"")</f>
        <v>10808769</v>
      </c>
      <c r="AF20" s="6">
        <f>IF($T20&gt;0,VLOOKUP($T20,[1]ForLookup!$A$2:$P$768,AF$2,FALSE),"")</f>
        <v>1935035</v>
      </c>
      <c r="AG20" s="8">
        <f>IF($T20&gt;0,VLOOKUP($T20,[1]ForLookup!$A$2:$P$768,AG$2,FALSE),"")</f>
        <v>0.21806322038173676</v>
      </c>
      <c r="AH20" s="5">
        <f>IF($T20&gt;0,VLOOKUP($T20,[1]ForLookup!$A$2:$P$768,AH$2,FALSE),"")</f>
        <v>66</v>
      </c>
      <c r="AI20" s="5">
        <f>IF($T20&gt;0,VLOOKUP($T20,[1]ForLookup!$A$2:$P$768,AI$2,FALSE),"")</f>
        <v>66</v>
      </c>
      <c r="AJ20" s="6">
        <f>IF($T20&gt;0,VLOOKUP($T20,[1]ForLookup!$A$2:$P$768,AJ$2,FALSE),"")</f>
        <v>0</v>
      </c>
      <c r="AK20" s="8">
        <f>IF($T20&gt;0,VLOOKUP($T20,[1]ForLookup!$A$2:$P$768,AK$2,FALSE),"")</f>
        <v>0</v>
      </c>
      <c r="AL20" s="7">
        <f>IF($T20&gt;0,VLOOKUP($T20,[1]ForLookup!$A$2:$P$768,AL$2,FALSE),"")</f>
        <v>34.303031921386719</v>
      </c>
      <c r="AM20" s="7">
        <f>IF($T20&gt;0,VLOOKUP($T20,[1]ForLookup!$A$2:$P$768,AM$2,FALSE),"")</f>
        <v>34.303031921386719</v>
      </c>
      <c r="AN20" s="7">
        <f>IF($T20&gt;0,VLOOKUP($T20,[1]ForLookup!$A$2:$P$768,AN$2,FALSE),"")</f>
        <v>0</v>
      </c>
      <c r="AO20" s="8">
        <f>IF($T20&gt;0,VLOOKUP($T20,[1]ForLookup!$A$2:$P$768,AO$2,FALSE),"")</f>
        <v>0</v>
      </c>
      <c r="AP20" s="9"/>
    </row>
    <row r="21" spans="20:42">
      <c r="T21" s="1">
        <f>VLOOKUP($Y$7,CountyMatrix!$A$2:$CR$68,W21,FALSE)</f>
        <v>112000000</v>
      </c>
      <c r="U21" s="1">
        <f t="shared" si="0"/>
        <v>2</v>
      </c>
      <c r="V21" s="1">
        <v>8</v>
      </c>
      <c r="W21" s="1">
        <v>10</v>
      </c>
      <c r="AA21" s="9"/>
      <c r="AB21" s="9" t="str">
        <f>IF($T21&gt;0,VLOOKUP($T21,[1]ForLookup!$A$2:$P$768,AB$2,FALSE),"")</f>
        <v>Lincoln IU 12</v>
      </c>
      <c r="AC21" s="18" t="str">
        <f>IF($T21&gt;0,VLOOKUP($T21,[1]ForLookup!$A$2:$P$768,AC$2,FALSE),"")</f>
        <v>Intermediate Unit</v>
      </c>
      <c r="AD21" s="5">
        <f>IF($T21&gt;0,VLOOKUP($T21,[1]ForLookup!$A$2:$P$768,AD$2,FALSE),"")</f>
        <v>128524496</v>
      </c>
      <c r="AE21" s="5">
        <f>IF($T21&gt;0,VLOOKUP($T21,[1]ForLookup!$A$2:$P$768,AE$2,FALSE),"")</f>
        <v>105867624</v>
      </c>
      <c r="AF21" s="6">
        <f>IF($T21&gt;0,VLOOKUP($T21,[1]ForLookup!$A$2:$P$768,AF$2,FALSE),"")</f>
        <v>-22656872</v>
      </c>
      <c r="AG21" s="8">
        <f>IF($T21&gt;0,VLOOKUP($T21,[1]ForLookup!$A$2:$P$768,AG$2,FALSE),"")</f>
        <v>-0.17628446221351624</v>
      </c>
      <c r="AH21" s="5">
        <f>IF($T21&gt;0,VLOOKUP($T21,[1]ForLookup!$A$2:$P$768,AH$2,FALSE),"")</f>
        <v>1144</v>
      </c>
      <c r="AI21" s="5">
        <f>IF($T21&gt;0,VLOOKUP($T21,[1]ForLookup!$A$2:$P$768,AI$2,FALSE),"")</f>
        <v>888.26629638671875</v>
      </c>
      <c r="AJ21" s="6">
        <f>IF($T21&gt;0,VLOOKUP($T21,[1]ForLookup!$A$2:$P$768,AJ$2,FALSE),"")</f>
        <v>-255.73370361328125</v>
      </c>
      <c r="AK21" s="8">
        <f>IF($T21&gt;0,VLOOKUP($T21,[1]ForLookup!$A$2:$P$768,AK$2,FALSE),"")</f>
        <v>-0.2235434502363205</v>
      </c>
      <c r="AL21" s="7">
        <f>IF($T21&gt;0,VLOOKUP($T21,[1]ForLookup!$A$2:$P$768,AL$2,FALSE),"")</f>
        <v>4.1074380874633789</v>
      </c>
      <c r="AM21" s="7">
        <f>IF($T21&gt;0,VLOOKUP($T21,[1]ForLookup!$A$2:$P$768,AM$2,FALSE),"")</f>
        <v>5.4416060447692871</v>
      </c>
      <c r="AN21" s="7">
        <f>IF($T21&gt;0,VLOOKUP($T21,[1]ForLookup!$A$2:$P$768,AN$2,FALSE),"")</f>
        <v>1.3341679573059082</v>
      </c>
      <c r="AO21" s="8">
        <f>IF($T21&gt;0,VLOOKUP($T21,[1]ForLookup!$A$2:$P$768,AO$2,FALSE),"")</f>
        <v>0.32481753826141357</v>
      </c>
      <c r="AP21" s="9"/>
    </row>
    <row r="22" spans="20:42">
      <c r="T22" s="1">
        <f>VLOOKUP($Y$7,CountyMatrix!$A$2:$CR$68,W22,FALSE)</f>
        <v>141019741</v>
      </c>
      <c r="U22" s="1">
        <f t="shared" si="0"/>
        <v>1</v>
      </c>
      <c r="V22" s="1">
        <v>9</v>
      </c>
      <c r="W22" s="1">
        <v>11</v>
      </c>
      <c r="AA22" s="9"/>
      <c r="AB22" s="9" t="str">
        <f>IF($T22&gt;0,VLOOKUP($T22,[1]ForLookup!$A$2:$P$768,AB$2,FALSE),"")</f>
        <v>Vida CS</v>
      </c>
      <c r="AC22" s="18" t="str">
        <f>IF($T22&gt;0,VLOOKUP($T22,[1]ForLookup!$A$2:$P$768,AC$2,FALSE),"")</f>
        <v>Charter School</v>
      </c>
      <c r="AD22" s="5">
        <f>IF($T22&gt;0,VLOOKUP($T22,[1]ForLookup!$A$2:$P$768,AD$2,FALSE),"")</f>
        <v>3599896</v>
      </c>
      <c r="AE22" s="5">
        <f>IF($T22&gt;0,VLOOKUP($T22,[1]ForLookup!$A$2:$P$768,AE$2,FALSE),"")</f>
        <v>2316100</v>
      </c>
      <c r="AF22" s="6">
        <f>IF($T22&gt;0,VLOOKUP($T22,[1]ForLookup!$A$2:$P$768,AF$2,FALSE),"")</f>
        <v>-1283796</v>
      </c>
      <c r="AG22" s="8">
        <f>IF($T22&gt;0,VLOOKUP($T22,[1]ForLookup!$A$2:$P$768,AG$2,FALSE),"")</f>
        <v>-0.35662031173706055</v>
      </c>
      <c r="AH22" s="5">
        <f>IF($T22&gt;0,VLOOKUP($T22,[1]ForLookup!$A$2:$P$768,AH$2,FALSE),"")</f>
        <v>36</v>
      </c>
      <c r="AI22" s="5">
        <f>IF($T22&gt;0,VLOOKUP($T22,[1]ForLookup!$A$2:$P$768,AI$2,FALSE),"")</f>
        <v>18.130281448364258</v>
      </c>
      <c r="AJ22" s="6">
        <f>IF($T22&gt;0,VLOOKUP($T22,[1]ForLookup!$A$2:$P$768,AJ$2,FALSE),"")</f>
        <v>-17.869718551635742</v>
      </c>
      <c r="AK22" s="8">
        <f>IF($T22&gt;0,VLOOKUP($T22,[1]ForLookup!$A$2:$P$768,AK$2,FALSE),"")</f>
        <v>-0.49638107419013977</v>
      </c>
      <c r="AL22" s="7">
        <f>IF($T22&gt;0,VLOOKUP($T22,[1]ForLookup!$A$2:$P$768,AL$2,FALSE),"")</f>
        <v>13.127778053283691</v>
      </c>
      <c r="AM22" s="7">
        <f>IF($T22&gt;0,VLOOKUP($T22,[1]ForLookup!$A$2:$P$768,AM$2,FALSE),"")</f>
        <v>29.537500381469727</v>
      </c>
      <c r="AN22" s="7">
        <f>IF($T22&gt;0,VLOOKUP($T22,[1]ForLookup!$A$2:$P$768,AN$2,FALSE),"")</f>
        <v>16.409721374511719</v>
      </c>
      <c r="AO22" s="8">
        <f>IF($T22&gt;0,VLOOKUP($T22,[1]ForLookup!$A$2:$P$768,AO$2,FALSE),"")</f>
        <v>1.25</v>
      </c>
      <c r="AP22" s="9"/>
    </row>
    <row r="23" spans="20:42">
      <c r="T23" s="1">
        <f>VLOOKUP($Y$7,CountyMatrix!$A$2:$CR$68,W23,FALSE)</f>
        <v>197010542</v>
      </c>
      <c r="U23" s="1">
        <f t="shared" si="0"/>
        <v>0</v>
      </c>
      <c r="V23" s="1">
        <v>10</v>
      </c>
      <c r="W23" s="1">
        <v>12</v>
      </c>
      <c r="AA23" s="9"/>
      <c r="AB23" s="9" t="str">
        <f>IF($T23&gt;0,VLOOKUP($T23,[1]ForLookup!$A$2:$P$768,AB$2,FALSE),"")</f>
        <v>Gettysburg Montessori CS</v>
      </c>
      <c r="AC23" s="18" t="str">
        <f>IF($T23&gt;0,VLOOKUP($T23,[1]ForLookup!$A$2:$P$768,AC$2,FALSE),"")</f>
        <v>Charter School</v>
      </c>
      <c r="AD23" s="5">
        <f>IF($T23&gt;0,VLOOKUP($T23,[1]ForLookup!$A$2:$P$768,AD$2,FALSE),"")</f>
        <v>3655211</v>
      </c>
      <c r="AE23" s="5">
        <f>IF($T23&gt;0,VLOOKUP($T23,[1]ForLookup!$A$2:$P$768,AE$2,FALSE),"")</f>
        <v>2272912</v>
      </c>
      <c r="AF23" s="6">
        <f>IF($T23&gt;0,VLOOKUP($T23,[1]ForLookup!$A$2:$P$768,AF$2,FALSE),"")</f>
        <v>-1382299</v>
      </c>
      <c r="AG23" s="8">
        <f>IF($T23&gt;0,VLOOKUP($T23,[1]ForLookup!$A$2:$P$768,AG$2,FALSE),"")</f>
        <v>-0.37817215919494629</v>
      </c>
      <c r="AH23" s="5">
        <f>IF($T23&gt;0,VLOOKUP($T23,[1]ForLookup!$A$2:$P$768,AH$2,FALSE),"")</f>
        <v>26.5</v>
      </c>
      <c r="AI23" s="5">
        <f>IF($T23&gt;0,VLOOKUP($T23,[1]ForLookup!$A$2:$P$768,AI$2,FALSE),"")</f>
        <v>11.278189659118652</v>
      </c>
      <c r="AJ23" s="6">
        <f>IF($T23&gt;0,VLOOKUP($T23,[1]ForLookup!$A$2:$P$768,AJ$2,FALSE),"")</f>
        <v>-15.221810340881348</v>
      </c>
      <c r="AK23" s="8">
        <f>IF($T23&gt;0,VLOOKUP($T23,[1]ForLookup!$A$2:$P$768,AK$2,FALSE),"")</f>
        <v>-0.57440793514251709</v>
      </c>
      <c r="AL23" s="7">
        <f>IF($T23&gt;0,VLOOKUP($T23,[1]ForLookup!$A$2:$P$768,AL$2,FALSE),"")</f>
        <v>14.842187881469727</v>
      </c>
      <c r="AM23" s="7">
        <f>IF($T23&gt;0,VLOOKUP($T23,[1]ForLookup!$A$2:$P$768,AM$2,FALSE),"")</f>
        <v>33.924999237060547</v>
      </c>
      <c r="AN23" s="7">
        <f>IF($T23&gt;0,VLOOKUP($T23,[1]ForLookup!$A$2:$P$768,AN$2,FALSE),"")</f>
        <v>19.08281135559082</v>
      </c>
      <c r="AO23" s="8">
        <f>IF($T23&gt;0,VLOOKUP($T23,[1]ForLookup!$A$2:$P$768,AO$2,FALSE),"")</f>
        <v>1.2857141494750977</v>
      </c>
      <c r="AP23" s="9"/>
    </row>
    <row r="24" spans="20:42">
      <c r="T24" s="1">
        <f>VLOOKUP($Y$7,CountyMatrix!$A$2:$CR$68,W24,FALSE)</f>
        <v>0</v>
      </c>
      <c r="U24" s="1">
        <f t="shared" si="0"/>
        <v>-1</v>
      </c>
      <c r="V24" s="1">
        <v>11</v>
      </c>
      <c r="W24" s="1">
        <v>13</v>
      </c>
      <c r="AA24" s="9"/>
      <c r="AB24" s="9" t="str">
        <f>IF($T24&gt;0,VLOOKUP($T24,[1]ForLookup!$A$2:$P$768,AB$2,FALSE),"")</f>
        <v/>
      </c>
      <c r="AC24" s="18" t="str">
        <f>IF($T24&gt;0,VLOOKUP($T24,[1]ForLookup!$A$2:$P$768,AC$2,FALSE),"")</f>
        <v/>
      </c>
      <c r="AD24" s="5" t="str">
        <f>IF($T24&gt;0,VLOOKUP($T24,[1]ForLookup!$A$2:$P$768,AD$2,FALSE),"")</f>
        <v/>
      </c>
      <c r="AE24" s="5" t="str">
        <f>IF($T24&gt;0,VLOOKUP($T24,[1]ForLookup!$A$2:$P$768,AE$2,FALSE),"")</f>
        <v/>
      </c>
      <c r="AF24" s="6" t="str">
        <f>IF($T24&gt;0,VLOOKUP($T24,[1]ForLookup!$A$2:$P$768,AF$2,FALSE),"")</f>
        <v/>
      </c>
      <c r="AG24" s="8" t="str">
        <f>IF($T24&gt;0,VLOOKUP($T24,[1]ForLookup!$A$2:$P$768,AG$2,FALSE),"")</f>
        <v/>
      </c>
      <c r="AH24" s="5" t="str">
        <f>IF($T24&gt;0,VLOOKUP($T24,[1]ForLookup!$A$2:$P$768,AH$2,FALSE),"")</f>
        <v/>
      </c>
      <c r="AI24" s="5" t="str">
        <f>IF($T24&gt;0,VLOOKUP($T24,[1]ForLookup!$A$2:$P$768,AI$2,FALSE),"")</f>
        <v/>
      </c>
      <c r="AJ24" s="6" t="str">
        <f>IF($T24&gt;0,VLOOKUP($T24,[1]ForLookup!$A$2:$P$768,AJ$2,FALSE),"")</f>
        <v/>
      </c>
      <c r="AK24" s="8" t="str">
        <f>IF($T24&gt;0,VLOOKUP($T24,[1]ForLookup!$A$2:$P$768,AK$2,FALSE),"")</f>
        <v/>
      </c>
      <c r="AL24" s="7" t="str">
        <f>IF($T24&gt;0,VLOOKUP($T24,[1]ForLookup!$A$2:$P$768,AL$2,FALSE),"")</f>
        <v/>
      </c>
      <c r="AM24" s="7" t="str">
        <f>IF($T24&gt;0,VLOOKUP($T24,[1]ForLookup!$A$2:$P$768,AM$2,FALSE),"")</f>
        <v/>
      </c>
      <c r="AN24" s="7" t="str">
        <f>IF($T24&gt;0,VLOOKUP($T24,[1]ForLookup!$A$2:$P$768,AN$2,FALSE),"")</f>
        <v/>
      </c>
      <c r="AO24" s="8" t="str">
        <f>IF($T24&gt;0,VLOOKUP($T24,[1]ForLookup!$A$2:$P$768,AO$2,FALSE),"")</f>
        <v/>
      </c>
      <c r="AP24" s="9"/>
    </row>
    <row r="25" spans="20:42">
      <c r="T25" s="1">
        <f>VLOOKUP($Y$7,CountyMatrix!$A$2:$CR$68,W25,FALSE)</f>
        <v>0</v>
      </c>
      <c r="U25" s="1">
        <f t="shared" si="0"/>
        <v>-2</v>
      </c>
      <c r="V25" s="1">
        <v>12</v>
      </c>
      <c r="W25" s="1">
        <v>14</v>
      </c>
      <c r="AA25" s="9"/>
      <c r="AB25" s="9" t="str">
        <f>IF($T25&gt;0,VLOOKUP($T25,[1]ForLookup!$A$2:$P$768,AB$2,FALSE),"")</f>
        <v/>
      </c>
      <c r="AC25" s="18" t="str">
        <f>IF($T25&gt;0,VLOOKUP($T25,[1]ForLookup!$A$2:$P$768,AC$2,FALSE),"")</f>
        <v/>
      </c>
      <c r="AD25" s="5" t="str">
        <f>IF($T25&gt;0,VLOOKUP($T25,[1]ForLookup!$A$2:$P$768,AD$2,FALSE),"")</f>
        <v/>
      </c>
      <c r="AE25" s="5" t="str">
        <f>IF($T25&gt;0,VLOOKUP($T25,[1]ForLookup!$A$2:$P$768,AE$2,FALSE),"")</f>
        <v/>
      </c>
      <c r="AF25" s="6" t="str">
        <f>IF($T25&gt;0,VLOOKUP($T25,[1]ForLookup!$A$2:$P$768,AF$2,FALSE),"")</f>
        <v/>
      </c>
      <c r="AG25" s="8" t="str">
        <f>IF($T25&gt;0,VLOOKUP($T25,[1]ForLookup!$A$2:$P$768,AG$2,FALSE),"")</f>
        <v/>
      </c>
      <c r="AH25" s="5" t="str">
        <f>IF($T25&gt;0,VLOOKUP($T25,[1]ForLookup!$A$2:$P$768,AH$2,FALSE),"")</f>
        <v/>
      </c>
      <c r="AI25" s="5" t="str">
        <f>IF($T25&gt;0,VLOOKUP($T25,[1]ForLookup!$A$2:$P$768,AI$2,FALSE),"")</f>
        <v/>
      </c>
      <c r="AJ25" s="6" t="str">
        <f>IF($T25&gt;0,VLOOKUP($T25,[1]ForLookup!$A$2:$P$768,AJ$2,FALSE),"")</f>
        <v/>
      </c>
      <c r="AK25" s="8" t="str">
        <f>IF($T25&gt;0,VLOOKUP($T25,[1]ForLookup!$A$2:$P$768,AK$2,FALSE),"")</f>
        <v/>
      </c>
      <c r="AL25" s="7" t="str">
        <f>IF($T25&gt;0,VLOOKUP($T25,[1]ForLookup!$A$2:$P$768,AL$2,FALSE),"")</f>
        <v/>
      </c>
      <c r="AM25" s="7" t="str">
        <f>IF($T25&gt;0,VLOOKUP($T25,[1]ForLookup!$A$2:$P$768,AM$2,FALSE),"")</f>
        <v/>
      </c>
      <c r="AN25" s="7" t="str">
        <f>IF($T25&gt;0,VLOOKUP($T25,[1]ForLookup!$A$2:$P$768,AN$2,FALSE),"")</f>
        <v/>
      </c>
      <c r="AO25" s="8" t="str">
        <f>IF($T25&gt;0,VLOOKUP($T25,[1]ForLookup!$A$2:$P$768,AO$2,FALSE),"")</f>
        <v/>
      </c>
      <c r="AP25" s="9"/>
    </row>
    <row r="26" spans="20:42">
      <c r="T26" s="1">
        <f>VLOOKUP($Y$7,CountyMatrix!$A$2:$CR$68,W26,FALSE)</f>
        <v>0</v>
      </c>
      <c r="U26" s="1">
        <f t="shared" si="0"/>
        <v>-3</v>
      </c>
      <c r="V26" s="1">
        <v>13</v>
      </c>
      <c r="W26" s="1">
        <v>15</v>
      </c>
      <c r="AA26" s="9"/>
      <c r="AB26" s="9" t="str">
        <f>IF($T26&gt;0,VLOOKUP($T26,[1]ForLookup!$A$2:$P$768,AB$2,FALSE),"")</f>
        <v/>
      </c>
      <c r="AC26" s="18" t="str">
        <f>IF($T26&gt;0,VLOOKUP($T26,[1]ForLookup!$A$2:$P$768,AC$2,FALSE),"")</f>
        <v/>
      </c>
      <c r="AD26" s="5" t="str">
        <f>IF($T26&gt;0,VLOOKUP($T26,[1]ForLookup!$A$2:$P$768,AD$2,FALSE),"")</f>
        <v/>
      </c>
      <c r="AE26" s="5" t="str">
        <f>IF($T26&gt;0,VLOOKUP($T26,[1]ForLookup!$A$2:$P$768,AE$2,FALSE),"")</f>
        <v/>
      </c>
      <c r="AF26" s="6" t="str">
        <f>IF($T26&gt;0,VLOOKUP($T26,[1]ForLookup!$A$2:$P$768,AF$2,FALSE),"")</f>
        <v/>
      </c>
      <c r="AG26" s="8" t="str">
        <f>IF($T26&gt;0,VLOOKUP($T26,[1]ForLookup!$A$2:$P$768,AG$2,FALSE),"")</f>
        <v/>
      </c>
      <c r="AH26" s="5" t="str">
        <f>IF($T26&gt;0,VLOOKUP($T26,[1]ForLookup!$A$2:$P$768,AH$2,FALSE),"")</f>
        <v/>
      </c>
      <c r="AI26" s="5" t="str">
        <f>IF($T26&gt;0,VLOOKUP($T26,[1]ForLookup!$A$2:$P$768,AI$2,FALSE),"")</f>
        <v/>
      </c>
      <c r="AJ26" s="6" t="str">
        <f>IF($T26&gt;0,VLOOKUP($T26,[1]ForLookup!$A$2:$P$768,AJ$2,FALSE),"")</f>
        <v/>
      </c>
      <c r="AK26" s="8" t="str">
        <f>IF($T26&gt;0,VLOOKUP($T26,[1]ForLookup!$A$2:$P$768,AK$2,FALSE),"")</f>
        <v/>
      </c>
      <c r="AL26" s="7" t="str">
        <f>IF($T26&gt;0,VLOOKUP($T26,[1]ForLookup!$A$2:$P$768,AL$2,FALSE),"")</f>
        <v/>
      </c>
      <c r="AM26" s="7" t="str">
        <f>IF($T26&gt;0,VLOOKUP($T26,[1]ForLookup!$A$2:$P$768,AM$2,FALSE),"")</f>
        <v/>
      </c>
      <c r="AN26" s="7" t="str">
        <f>IF($T26&gt;0,VLOOKUP($T26,[1]ForLookup!$A$2:$P$768,AN$2,FALSE),"")</f>
        <v/>
      </c>
      <c r="AO26" s="8" t="str">
        <f>IF($T26&gt;0,VLOOKUP($T26,[1]ForLookup!$A$2:$P$768,AO$2,FALSE),"")</f>
        <v/>
      </c>
      <c r="AP26" s="9"/>
    </row>
    <row r="27" spans="20:42">
      <c r="T27" s="1">
        <f>VLOOKUP($Y$7,CountyMatrix!$A$2:$CR$68,W27,FALSE)</f>
        <v>0</v>
      </c>
      <c r="U27" s="1">
        <f t="shared" si="0"/>
        <v>-4</v>
      </c>
      <c r="V27" s="1">
        <v>14</v>
      </c>
      <c r="W27" s="1">
        <v>16</v>
      </c>
      <c r="AA27" s="9"/>
      <c r="AB27" s="9" t="str">
        <f>IF($T27&gt;0,VLOOKUP($T27,[1]ForLookup!$A$2:$P$768,AB$2,FALSE),"")</f>
        <v/>
      </c>
      <c r="AC27" s="18" t="str">
        <f>IF($T27&gt;0,VLOOKUP($T27,[1]ForLookup!$A$2:$P$768,AC$2,FALSE),"")</f>
        <v/>
      </c>
      <c r="AD27" s="5" t="str">
        <f>IF($T27&gt;0,VLOOKUP($T27,[1]ForLookup!$A$2:$P$768,AD$2,FALSE),"")</f>
        <v/>
      </c>
      <c r="AE27" s="5" t="str">
        <f>IF($T27&gt;0,VLOOKUP($T27,[1]ForLookup!$A$2:$P$768,AE$2,FALSE),"")</f>
        <v/>
      </c>
      <c r="AF27" s="6" t="str">
        <f>IF($T27&gt;0,VLOOKUP($T27,[1]ForLookup!$A$2:$P$768,AF$2,FALSE),"")</f>
        <v/>
      </c>
      <c r="AG27" s="8" t="str">
        <f>IF($T27&gt;0,VLOOKUP($T27,[1]ForLookup!$A$2:$P$768,AG$2,FALSE),"")</f>
        <v/>
      </c>
      <c r="AH27" s="5" t="str">
        <f>IF($T27&gt;0,VLOOKUP($T27,[1]ForLookup!$A$2:$P$768,AH$2,FALSE),"")</f>
        <v/>
      </c>
      <c r="AI27" s="5" t="str">
        <f>IF($T27&gt;0,VLOOKUP($T27,[1]ForLookup!$A$2:$P$768,AI$2,FALSE),"")</f>
        <v/>
      </c>
      <c r="AJ27" s="6" t="str">
        <f>IF($T27&gt;0,VLOOKUP($T27,[1]ForLookup!$A$2:$P$768,AJ$2,FALSE),"")</f>
        <v/>
      </c>
      <c r="AK27" s="8" t="str">
        <f>IF($T27&gt;0,VLOOKUP($T27,[1]ForLookup!$A$2:$P$768,AK$2,FALSE),"")</f>
        <v/>
      </c>
      <c r="AL27" s="7" t="str">
        <f>IF($T27&gt;0,VLOOKUP($T27,[1]ForLookup!$A$2:$P$768,AL$2,FALSE),"")</f>
        <v/>
      </c>
      <c r="AM27" s="7" t="str">
        <f>IF($T27&gt;0,VLOOKUP($T27,[1]ForLookup!$A$2:$P$768,AM$2,FALSE),"")</f>
        <v/>
      </c>
      <c r="AN27" s="7" t="str">
        <f>IF($T27&gt;0,VLOOKUP($T27,[1]ForLookup!$A$2:$P$768,AN$2,FALSE),"")</f>
        <v/>
      </c>
      <c r="AO27" s="8" t="str">
        <f>IF($T27&gt;0,VLOOKUP($T27,[1]ForLookup!$A$2:$P$768,AO$2,FALSE),"")</f>
        <v/>
      </c>
      <c r="AP27" s="9"/>
    </row>
    <row r="28" spans="20:42">
      <c r="T28" s="1">
        <f>VLOOKUP($Y$7,CountyMatrix!$A$2:$CR$68,W28,FALSE)</f>
        <v>0</v>
      </c>
      <c r="U28" s="1">
        <f t="shared" si="0"/>
        <v>-5</v>
      </c>
      <c r="V28" s="1">
        <v>15</v>
      </c>
      <c r="W28" s="1">
        <v>17</v>
      </c>
      <c r="AA28" s="9"/>
      <c r="AB28" s="9" t="str">
        <f>IF($T28&gt;0,VLOOKUP($T28,[1]ForLookup!$A$2:$P$768,AB$2,FALSE),"")</f>
        <v/>
      </c>
      <c r="AC28" s="18" t="str">
        <f>IF($T28&gt;0,VLOOKUP($T28,[1]ForLookup!$A$2:$P$768,AC$2,FALSE),"")</f>
        <v/>
      </c>
      <c r="AD28" s="5" t="str">
        <f>IF($T28&gt;0,VLOOKUP($T28,[1]ForLookup!$A$2:$P$768,AD$2,FALSE),"")</f>
        <v/>
      </c>
      <c r="AE28" s="5" t="str">
        <f>IF($T28&gt;0,VLOOKUP($T28,[1]ForLookup!$A$2:$P$768,AE$2,FALSE),"")</f>
        <v/>
      </c>
      <c r="AF28" s="6" t="str">
        <f>IF($T28&gt;0,VLOOKUP($T28,[1]ForLookup!$A$2:$P$768,AF$2,FALSE),"")</f>
        <v/>
      </c>
      <c r="AG28" s="8" t="str">
        <f>IF($T28&gt;0,VLOOKUP($T28,[1]ForLookup!$A$2:$P$768,AG$2,FALSE),"")</f>
        <v/>
      </c>
      <c r="AH28" s="5" t="str">
        <f>IF($T28&gt;0,VLOOKUP($T28,[1]ForLookup!$A$2:$P$768,AH$2,FALSE),"")</f>
        <v/>
      </c>
      <c r="AI28" s="5" t="str">
        <f>IF($T28&gt;0,VLOOKUP($T28,[1]ForLookup!$A$2:$P$768,AI$2,FALSE),"")</f>
        <v/>
      </c>
      <c r="AJ28" s="6" t="str">
        <f>IF($T28&gt;0,VLOOKUP($T28,[1]ForLookup!$A$2:$P$768,AJ$2,FALSE),"")</f>
        <v/>
      </c>
      <c r="AK28" s="8" t="str">
        <f>IF($T28&gt;0,VLOOKUP($T28,[1]ForLookup!$A$2:$P$768,AK$2,FALSE),"")</f>
        <v/>
      </c>
      <c r="AL28" s="7" t="str">
        <f>IF($T28&gt;0,VLOOKUP($T28,[1]ForLookup!$A$2:$P$768,AL$2,FALSE),"")</f>
        <v/>
      </c>
      <c r="AM28" s="7" t="str">
        <f>IF($T28&gt;0,VLOOKUP($T28,[1]ForLookup!$A$2:$P$768,AM$2,FALSE),"")</f>
        <v/>
      </c>
      <c r="AN28" s="7" t="str">
        <f>IF($T28&gt;0,VLOOKUP($T28,[1]ForLookup!$A$2:$P$768,AN$2,FALSE),"")</f>
        <v/>
      </c>
      <c r="AO28" s="8" t="str">
        <f>IF($T28&gt;0,VLOOKUP($T28,[1]ForLookup!$A$2:$P$768,AO$2,FALSE),"")</f>
        <v/>
      </c>
      <c r="AP28" s="9"/>
    </row>
    <row r="29" spans="20:42">
      <c r="T29" s="1">
        <f>VLOOKUP($Y$7,CountyMatrix!$A$2:$CR$68,W29,FALSE)</f>
        <v>0</v>
      </c>
      <c r="U29" s="1">
        <f t="shared" si="0"/>
        <v>-6</v>
      </c>
      <c r="V29" s="1">
        <v>16</v>
      </c>
      <c r="W29" s="1">
        <v>18</v>
      </c>
      <c r="AA29" s="9"/>
      <c r="AB29" s="9" t="str">
        <f>IF($T29&gt;0,VLOOKUP($T29,[1]ForLookup!$A$2:$P$768,AB$2,FALSE),"")</f>
        <v/>
      </c>
      <c r="AC29" s="18" t="str">
        <f>IF($T29&gt;0,VLOOKUP($T29,[1]ForLookup!$A$2:$P$768,AC$2,FALSE),"")</f>
        <v/>
      </c>
      <c r="AD29" s="5" t="str">
        <f>IF($T29&gt;0,VLOOKUP($T29,[1]ForLookup!$A$2:$P$768,AD$2,FALSE),"")</f>
        <v/>
      </c>
      <c r="AE29" s="5" t="str">
        <f>IF($T29&gt;0,VLOOKUP($T29,[1]ForLookup!$A$2:$P$768,AE$2,FALSE),"")</f>
        <v/>
      </c>
      <c r="AF29" s="6" t="str">
        <f>IF($T29&gt;0,VLOOKUP($T29,[1]ForLookup!$A$2:$P$768,AF$2,FALSE),"")</f>
        <v/>
      </c>
      <c r="AG29" s="8" t="str">
        <f>IF($T29&gt;0,VLOOKUP($T29,[1]ForLookup!$A$2:$P$768,AG$2,FALSE),"")</f>
        <v/>
      </c>
      <c r="AH29" s="5" t="str">
        <f>IF($T29&gt;0,VLOOKUP($T29,[1]ForLookup!$A$2:$P$768,AH$2,FALSE),"")</f>
        <v/>
      </c>
      <c r="AI29" s="5" t="str">
        <f>IF($T29&gt;0,VLOOKUP($T29,[1]ForLookup!$A$2:$P$768,AI$2,FALSE),"")</f>
        <v/>
      </c>
      <c r="AJ29" s="6" t="str">
        <f>IF($T29&gt;0,VLOOKUP($T29,[1]ForLookup!$A$2:$P$768,AJ$2,FALSE),"")</f>
        <v/>
      </c>
      <c r="AK29" s="8" t="str">
        <f>IF($T29&gt;0,VLOOKUP($T29,[1]ForLookup!$A$2:$P$768,AK$2,FALSE),"")</f>
        <v/>
      </c>
      <c r="AL29" s="7" t="str">
        <f>IF($T29&gt;0,VLOOKUP($T29,[1]ForLookup!$A$2:$P$768,AL$2,FALSE),"")</f>
        <v/>
      </c>
      <c r="AM29" s="7" t="str">
        <f>IF($T29&gt;0,VLOOKUP($T29,[1]ForLookup!$A$2:$P$768,AM$2,FALSE),"")</f>
        <v/>
      </c>
      <c r="AN29" s="7" t="str">
        <f>IF($T29&gt;0,VLOOKUP($T29,[1]ForLookup!$A$2:$P$768,AN$2,FALSE),"")</f>
        <v/>
      </c>
      <c r="AO29" s="8" t="str">
        <f>IF($T29&gt;0,VLOOKUP($T29,[1]ForLookup!$A$2:$P$768,AO$2,FALSE),"")</f>
        <v/>
      </c>
      <c r="AP29" s="9"/>
    </row>
    <row r="30" spans="20:42">
      <c r="T30" s="1">
        <f>VLOOKUP($Y$7,CountyMatrix!$A$2:$CR$68,W30,FALSE)</f>
        <v>0</v>
      </c>
      <c r="U30" s="1">
        <f t="shared" si="0"/>
        <v>-7</v>
      </c>
      <c r="V30" s="1">
        <v>17</v>
      </c>
      <c r="W30" s="1">
        <v>19</v>
      </c>
      <c r="AA30" s="9"/>
      <c r="AB30" s="9" t="str">
        <f>IF($T30&gt;0,VLOOKUP($T30,[1]ForLookup!$A$2:$P$768,AB$2,FALSE),"")</f>
        <v/>
      </c>
      <c r="AC30" s="18" t="str">
        <f>IF($T30&gt;0,VLOOKUP($T30,[1]ForLookup!$A$2:$P$768,AC$2,FALSE),"")</f>
        <v/>
      </c>
      <c r="AD30" s="5" t="str">
        <f>IF($T30&gt;0,VLOOKUP($T30,[1]ForLookup!$A$2:$P$768,AD$2,FALSE),"")</f>
        <v/>
      </c>
      <c r="AE30" s="5" t="str">
        <f>IF($T30&gt;0,VLOOKUP($T30,[1]ForLookup!$A$2:$P$768,AE$2,FALSE),"")</f>
        <v/>
      </c>
      <c r="AF30" s="6" t="str">
        <f>IF($T30&gt;0,VLOOKUP($T30,[1]ForLookup!$A$2:$P$768,AF$2,FALSE),"")</f>
        <v/>
      </c>
      <c r="AG30" s="8" t="str">
        <f>IF($T30&gt;0,VLOOKUP($T30,[1]ForLookup!$A$2:$P$768,AG$2,FALSE),"")</f>
        <v/>
      </c>
      <c r="AH30" s="5" t="str">
        <f>IF($T30&gt;0,VLOOKUP($T30,[1]ForLookup!$A$2:$P$768,AH$2,FALSE),"")</f>
        <v/>
      </c>
      <c r="AI30" s="5" t="str">
        <f>IF($T30&gt;0,VLOOKUP($T30,[1]ForLookup!$A$2:$P$768,AI$2,FALSE),"")</f>
        <v/>
      </c>
      <c r="AJ30" s="6" t="str">
        <f>IF($T30&gt;0,VLOOKUP($T30,[1]ForLookup!$A$2:$P$768,AJ$2,FALSE),"")</f>
        <v/>
      </c>
      <c r="AK30" s="8" t="str">
        <f>IF($T30&gt;0,VLOOKUP($T30,[1]ForLookup!$A$2:$P$768,AK$2,FALSE),"")</f>
        <v/>
      </c>
      <c r="AL30" s="7" t="str">
        <f>IF($T30&gt;0,VLOOKUP($T30,[1]ForLookup!$A$2:$P$768,AL$2,FALSE),"")</f>
        <v/>
      </c>
      <c r="AM30" s="7" t="str">
        <f>IF($T30&gt;0,VLOOKUP($T30,[1]ForLookup!$A$2:$P$768,AM$2,FALSE),"")</f>
        <v/>
      </c>
      <c r="AN30" s="7" t="str">
        <f>IF($T30&gt;0,VLOOKUP($T30,[1]ForLookup!$A$2:$P$768,AN$2,FALSE),"")</f>
        <v/>
      </c>
      <c r="AO30" s="8" t="str">
        <f>IF($T30&gt;0,VLOOKUP($T30,[1]ForLookup!$A$2:$P$768,AO$2,FALSE),"")</f>
        <v/>
      </c>
      <c r="AP30" s="9"/>
    </row>
    <row r="31" spans="20:42">
      <c r="T31" s="1">
        <f>VLOOKUP($Y$7,CountyMatrix!$A$2:$CR$68,W31,FALSE)</f>
        <v>0</v>
      </c>
      <c r="U31" s="1">
        <f t="shared" si="0"/>
        <v>-8</v>
      </c>
      <c r="V31" s="1">
        <v>18</v>
      </c>
      <c r="W31" s="1">
        <v>20</v>
      </c>
      <c r="AA31" s="9"/>
      <c r="AB31" s="9" t="str">
        <f>IF($T31&gt;0,VLOOKUP($T31,[1]ForLookup!$A$2:$P$768,AB$2,FALSE),"")</f>
        <v/>
      </c>
      <c r="AC31" s="18" t="str">
        <f>IF($T31&gt;0,VLOOKUP($T31,[1]ForLookup!$A$2:$P$768,AC$2,FALSE),"")</f>
        <v/>
      </c>
      <c r="AD31" s="5" t="str">
        <f>IF($T31&gt;0,VLOOKUP($T31,[1]ForLookup!$A$2:$P$768,AD$2,FALSE),"")</f>
        <v/>
      </c>
      <c r="AE31" s="5" t="str">
        <f>IF($T31&gt;0,VLOOKUP($T31,[1]ForLookup!$A$2:$P$768,AE$2,FALSE),"")</f>
        <v/>
      </c>
      <c r="AF31" s="6" t="str">
        <f>IF($T31&gt;0,VLOOKUP($T31,[1]ForLookup!$A$2:$P$768,AF$2,FALSE),"")</f>
        <v/>
      </c>
      <c r="AG31" s="8" t="str">
        <f>IF($T31&gt;0,VLOOKUP($T31,[1]ForLookup!$A$2:$P$768,AG$2,FALSE),"")</f>
        <v/>
      </c>
      <c r="AH31" s="5" t="str">
        <f>IF($T31&gt;0,VLOOKUP($T31,[1]ForLookup!$A$2:$P$768,AH$2,FALSE),"")</f>
        <v/>
      </c>
      <c r="AI31" s="5" t="str">
        <f>IF($T31&gt;0,VLOOKUP($T31,[1]ForLookup!$A$2:$P$768,AI$2,FALSE),"")</f>
        <v/>
      </c>
      <c r="AJ31" s="6" t="str">
        <f>IF($T31&gt;0,VLOOKUP($T31,[1]ForLookup!$A$2:$P$768,AJ$2,FALSE),"")</f>
        <v/>
      </c>
      <c r="AK31" s="8" t="str">
        <f>IF($T31&gt;0,VLOOKUP($T31,[1]ForLookup!$A$2:$P$768,AK$2,FALSE),"")</f>
        <v/>
      </c>
      <c r="AL31" s="7" t="str">
        <f>IF($T31&gt;0,VLOOKUP($T31,[1]ForLookup!$A$2:$P$768,AL$2,FALSE),"")</f>
        <v/>
      </c>
      <c r="AM31" s="7" t="str">
        <f>IF($T31&gt;0,VLOOKUP($T31,[1]ForLookup!$A$2:$P$768,AM$2,FALSE),"")</f>
        <v/>
      </c>
      <c r="AN31" s="7" t="str">
        <f>IF($T31&gt;0,VLOOKUP($T31,[1]ForLookup!$A$2:$P$768,AN$2,FALSE),"")</f>
        <v/>
      </c>
      <c r="AO31" s="8" t="str">
        <f>IF($T31&gt;0,VLOOKUP($T31,[1]ForLookup!$A$2:$P$768,AO$2,FALSE),"")</f>
        <v/>
      </c>
      <c r="AP31" s="9"/>
    </row>
    <row r="32" spans="20:42">
      <c r="T32" s="1">
        <f>VLOOKUP($Y$7,CountyMatrix!$A$2:$CR$68,W32,FALSE)</f>
        <v>0</v>
      </c>
      <c r="U32" s="1">
        <f t="shared" si="0"/>
        <v>-9</v>
      </c>
      <c r="V32" s="1">
        <v>19</v>
      </c>
      <c r="W32" s="1">
        <v>21</v>
      </c>
      <c r="AA32" s="9"/>
      <c r="AB32" s="9" t="str">
        <f>IF($T32&gt;0,VLOOKUP($T32,[1]ForLookup!$A$2:$P$768,AB$2,FALSE),"")</f>
        <v/>
      </c>
      <c r="AC32" s="18" t="str">
        <f>IF($T32&gt;0,VLOOKUP($T32,[1]ForLookup!$A$2:$P$768,AC$2,FALSE),"")</f>
        <v/>
      </c>
      <c r="AD32" s="5" t="str">
        <f>IF($T32&gt;0,VLOOKUP($T32,[1]ForLookup!$A$2:$P$768,AD$2,FALSE),"")</f>
        <v/>
      </c>
      <c r="AE32" s="5" t="str">
        <f>IF($T32&gt;0,VLOOKUP($T32,[1]ForLookup!$A$2:$P$768,AE$2,FALSE),"")</f>
        <v/>
      </c>
      <c r="AF32" s="6" t="str">
        <f>IF($T32&gt;0,VLOOKUP($T32,[1]ForLookup!$A$2:$P$768,AF$2,FALSE),"")</f>
        <v/>
      </c>
      <c r="AG32" s="8" t="str">
        <f>IF($T32&gt;0,VLOOKUP($T32,[1]ForLookup!$A$2:$P$768,AG$2,FALSE),"")</f>
        <v/>
      </c>
      <c r="AH32" s="5" t="str">
        <f>IF($T32&gt;0,VLOOKUP($T32,[1]ForLookup!$A$2:$P$768,AH$2,FALSE),"")</f>
        <v/>
      </c>
      <c r="AI32" s="5" t="str">
        <f>IF($T32&gt;0,VLOOKUP($T32,[1]ForLookup!$A$2:$P$768,AI$2,FALSE),"")</f>
        <v/>
      </c>
      <c r="AJ32" s="6" t="str">
        <f>IF($T32&gt;0,VLOOKUP($T32,[1]ForLookup!$A$2:$P$768,AJ$2,FALSE),"")</f>
        <v/>
      </c>
      <c r="AK32" s="8" t="str">
        <f>IF($T32&gt;0,VLOOKUP($T32,[1]ForLookup!$A$2:$P$768,AK$2,FALSE),"")</f>
        <v/>
      </c>
      <c r="AL32" s="7" t="str">
        <f>IF($T32&gt;0,VLOOKUP($T32,[1]ForLookup!$A$2:$P$768,AL$2,FALSE),"")</f>
        <v/>
      </c>
      <c r="AM32" s="7" t="str">
        <f>IF($T32&gt;0,VLOOKUP($T32,[1]ForLookup!$A$2:$P$768,AM$2,FALSE),"")</f>
        <v/>
      </c>
      <c r="AN32" s="7" t="str">
        <f>IF($T32&gt;0,VLOOKUP($T32,[1]ForLookup!$A$2:$P$768,AN$2,FALSE),"")</f>
        <v/>
      </c>
      <c r="AO32" s="8" t="str">
        <f>IF($T32&gt;0,VLOOKUP($T32,[1]ForLookup!$A$2:$P$768,AO$2,FALSE),"")</f>
        <v/>
      </c>
      <c r="AP32" s="9"/>
    </row>
    <row r="33" spans="20:42">
      <c r="T33" s="1">
        <f>VLOOKUP($Y$7,CountyMatrix!$A$2:$CR$68,W33,FALSE)</f>
        <v>0</v>
      </c>
      <c r="U33" s="1">
        <f t="shared" si="0"/>
        <v>-10</v>
      </c>
      <c r="V33" s="1">
        <v>20</v>
      </c>
      <c r="W33" s="1">
        <v>22</v>
      </c>
      <c r="AA33" s="9"/>
      <c r="AB33" s="9" t="str">
        <f>IF($T33&gt;0,VLOOKUP($T33,[1]ForLookup!$A$2:$P$768,AB$2,FALSE),"")</f>
        <v/>
      </c>
      <c r="AC33" s="18" t="str">
        <f>IF($T33&gt;0,VLOOKUP($T33,[1]ForLookup!$A$2:$P$768,AC$2,FALSE),"")</f>
        <v/>
      </c>
      <c r="AD33" s="5" t="str">
        <f>IF($T33&gt;0,VLOOKUP($T33,[1]ForLookup!$A$2:$P$768,AD$2,FALSE),"")</f>
        <v/>
      </c>
      <c r="AE33" s="5" t="str">
        <f>IF($T33&gt;0,VLOOKUP($T33,[1]ForLookup!$A$2:$P$768,AE$2,FALSE),"")</f>
        <v/>
      </c>
      <c r="AF33" s="6" t="str">
        <f>IF($T33&gt;0,VLOOKUP($T33,[1]ForLookup!$A$2:$P$768,AF$2,FALSE),"")</f>
        <v/>
      </c>
      <c r="AG33" s="8" t="str">
        <f>IF($T33&gt;0,VLOOKUP($T33,[1]ForLookup!$A$2:$P$768,AG$2,FALSE),"")</f>
        <v/>
      </c>
      <c r="AH33" s="5" t="str">
        <f>IF($T33&gt;0,VLOOKUP($T33,[1]ForLookup!$A$2:$P$768,AH$2,FALSE),"")</f>
        <v/>
      </c>
      <c r="AI33" s="5" t="str">
        <f>IF($T33&gt;0,VLOOKUP($T33,[1]ForLookup!$A$2:$P$768,AI$2,FALSE),"")</f>
        <v/>
      </c>
      <c r="AJ33" s="6" t="str">
        <f>IF($T33&gt;0,VLOOKUP($T33,[1]ForLookup!$A$2:$P$768,AJ$2,FALSE),"")</f>
        <v/>
      </c>
      <c r="AK33" s="8" t="str">
        <f>IF($T33&gt;0,VLOOKUP($T33,[1]ForLookup!$A$2:$P$768,AK$2,FALSE),"")</f>
        <v/>
      </c>
      <c r="AL33" s="7" t="str">
        <f>IF($T33&gt;0,VLOOKUP($T33,[1]ForLookup!$A$2:$P$768,AL$2,FALSE),"")</f>
        <v/>
      </c>
      <c r="AM33" s="7" t="str">
        <f>IF($T33&gt;0,VLOOKUP($T33,[1]ForLookup!$A$2:$P$768,AM$2,FALSE),"")</f>
        <v/>
      </c>
      <c r="AN33" s="7" t="str">
        <f>IF($T33&gt;0,VLOOKUP($T33,[1]ForLookup!$A$2:$P$768,AN$2,FALSE),"")</f>
        <v/>
      </c>
      <c r="AO33" s="8" t="str">
        <f>IF($T33&gt;0,VLOOKUP($T33,[1]ForLookup!$A$2:$P$768,AO$2,FALSE),"")</f>
        <v/>
      </c>
      <c r="AP33" s="9"/>
    </row>
    <row r="34" spans="20:42">
      <c r="T34" s="1">
        <f>VLOOKUP($Y$7,CountyMatrix!$A$2:$CR$68,W34,FALSE)</f>
        <v>0</v>
      </c>
      <c r="U34" s="1">
        <f t="shared" si="0"/>
        <v>-11</v>
      </c>
      <c r="V34" s="1">
        <v>21</v>
      </c>
      <c r="W34" s="1">
        <v>23</v>
      </c>
      <c r="AA34" s="9"/>
      <c r="AB34" s="9" t="str">
        <f>IF($T34&gt;0,VLOOKUP($T34,[1]ForLookup!$A$2:$P$768,AB$2,FALSE),"")</f>
        <v/>
      </c>
      <c r="AC34" s="18" t="str">
        <f>IF($T34&gt;0,VLOOKUP($T34,[1]ForLookup!$A$2:$P$768,AC$2,FALSE),"")</f>
        <v/>
      </c>
      <c r="AD34" s="5" t="str">
        <f>IF($T34&gt;0,VLOOKUP($T34,[1]ForLookup!$A$2:$P$768,AD$2,FALSE),"")</f>
        <v/>
      </c>
      <c r="AE34" s="5" t="str">
        <f>IF($T34&gt;0,VLOOKUP($T34,[1]ForLookup!$A$2:$P$768,AE$2,FALSE),"")</f>
        <v/>
      </c>
      <c r="AF34" s="6" t="str">
        <f>IF($T34&gt;0,VLOOKUP($T34,[1]ForLookup!$A$2:$P$768,AF$2,FALSE),"")</f>
        <v/>
      </c>
      <c r="AG34" s="8" t="str">
        <f>IF($T34&gt;0,VLOOKUP($T34,[1]ForLookup!$A$2:$P$768,AG$2,FALSE),"")</f>
        <v/>
      </c>
      <c r="AH34" s="5" t="str">
        <f>IF($T34&gt;0,VLOOKUP($T34,[1]ForLookup!$A$2:$P$768,AH$2,FALSE),"")</f>
        <v/>
      </c>
      <c r="AI34" s="5" t="str">
        <f>IF($T34&gt;0,VLOOKUP($T34,[1]ForLookup!$A$2:$P$768,AI$2,FALSE),"")</f>
        <v/>
      </c>
      <c r="AJ34" s="6" t="str">
        <f>IF($T34&gt;0,VLOOKUP($T34,[1]ForLookup!$A$2:$P$768,AJ$2,FALSE),"")</f>
        <v/>
      </c>
      <c r="AK34" s="8" t="str">
        <f>IF($T34&gt;0,VLOOKUP($T34,[1]ForLookup!$A$2:$P$768,AK$2,FALSE),"")</f>
        <v/>
      </c>
      <c r="AL34" s="7" t="str">
        <f>IF($T34&gt;0,VLOOKUP($T34,[1]ForLookup!$A$2:$P$768,AL$2,FALSE),"")</f>
        <v/>
      </c>
      <c r="AM34" s="7" t="str">
        <f>IF($T34&gt;0,VLOOKUP($T34,[1]ForLookup!$A$2:$P$768,AM$2,FALSE),"")</f>
        <v/>
      </c>
      <c r="AN34" s="7" t="str">
        <f>IF($T34&gt;0,VLOOKUP($T34,[1]ForLookup!$A$2:$P$768,AN$2,FALSE),"")</f>
        <v/>
      </c>
      <c r="AO34" s="8" t="str">
        <f>IF($T34&gt;0,VLOOKUP($T34,[1]ForLookup!$A$2:$P$768,AO$2,FALSE),"")</f>
        <v/>
      </c>
      <c r="AP34" s="9"/>
    </row>
    <row r="35" spans="20:42">
      <c r="T35" s="1">
        <f>VLOOKUP($Y$7,CountyMatrix!$A$2:$CR$68,W35,FALSE)</f>
        <v>0</v>
      </c>
      <c r="U35" s="1">
        <f t="shared" si="0"/>
        <v>-12</v>
      </c>
      <c r="V35" s="1">
        <v>22</v>
      </c>
      <c r="W35" s="1">
        <v>24</v>
      </c>
      <c r="AA35" s="9"/>
      <c r="AB35" s="9" t="str">
        <f>IF($T35&gt;0,VLOOKUP($T35,[1]ForLookup!$A$2:$P$768,AB$2,FALSE),"")</f>
        <v/>
      </c>
      <c r="AC35" s="18" t="str">
        <f>IF($T35&gt;0,VLOOKUP($T35,[1]ForLookup!$A$2:$P$768,AC$2,FALSE),"")</f>
        <v/>
      </c>
      <c r="AD35" s="5" t="str">
        <f>IF($T35&gt;0,VLOOKUP($T35,[1]ForLookup!$A$2:$P$768,AD$2,FALSE),"")</f>
        <v/>
      </c>
      <c r="AE35" s="5" t="str">
        <f>IF($T35&gt;0,VLOOKUP($T35,[1]ForLookup!$A$2:$P$768,AE$2,FALSE),"")</f>
        <v/>
      </c>
      <c r="AF35" s="6" t="str">
        <f>IF($T35&gt;0,VLOOKUP($T35,[1]ForLookup!$A$2:$P$768,AF$2,FALSE),"")</f>
        <v/>
      </c>
      <c r="AG35" s="8" t="str">
        <f>IF($T35&gt;0,VLOOKUP($T35,[1]ForLookup!$A$2:$P$768,AG$2,FALSE),"")</f>
        <v/>
      </c>
      <c r="AH35" s="5" t="str">
        <f>IF($T35&gt;0,VLOOKUP($T35,[1]ForLookup!$A$2:$P$768,AH$2,FALSE),"")</f>
        <v/>
      </c>
      <c r="AI35" s="5" t="str">
        <f>IF($T35&gt;0,VLOOKUP($T35,[1]ForLookup!$A$2:$P$768,AI$2,FALSE),"")</f>
        <v/>
      </c>
      <c r="AJ35" s="6" t="str">
        <f>IF($T35&gt;0,VLOOKUP($T35,[1]ForLookup!$A$2:$P$768,AJ$2,FALSE),"")</f>
        <v/>
      </c>
      <c r="AK35" s="8" t="str">
        <f>IF($T35&gt;0,VLOOKUP($T35,[1]ForLookup!$A$2:$P$768,AK$2,FALSE),"")</f>
        <v/>
      </c>
      <c r="AL35" s="7" t="str">
        <f>IF($T35&gt;0,VLOOKUP($T35,[1]ForLookup!$A$2:$P$768,AL$2,FALSE),"")</f>
        <v/>
      </c>
      <c r="AM35" s="7" t="str">
        <f>IF($T35&gt;0,VLOOKUP($T35,[1]ForLookup!$A$2:$P$768,AM$2,FALSE),"")</f>
        <v/>
      </c>
      <c r="AN35" s="7" t="str">
        <f>IF($T35&gt;0,VLOOKUP($T35,[1]ForLookup!$A$2:$P$768,AN$2,FALSE),"")</f>
        <v/>
      </c>
      <c r="AO35" s="8" t="str">
        <f>IF($T35&gt;0,VLOOKUP($T35,[1]ForLookup!$A$2:$P$768,AO$2,FALSE),"")</f>
        <v/>
      </c>
      <c r="AP35" s="9"/>
    </row>
    <row r="36" spans="20:42">
      <c r="T36" s="1">
        <f>VLOOKUP($Y$7,CountyMatrix!$A$2:$CR$68,W36,FALSE)</f>
        <v>0</v>
      </c>
      <c r="U36" s="1">
        <f t="shared" si="0"/>
        <v>-13</v>
      </c>
      <c r="V36" s="1">
        <v>23</v>
      </c>
      <c r="W36" s="1">
        <v>25</v>
      </c>
      <c r="AA36" s="9"/>
      <c r="AB36" s="9" t="str">
        <f>IF($T36&gt;0,VLOOKUP($T36,[1]ForLookup!$A$2:$P$768,AB$2,FALSE),"")</f>
        <v/>
      </c>
      <c r="AC36" s="18" t="str">
        <f>IF($T36&gt;0,VLOOKUP($T36,[1]ForLookup!$A$2:$P$768,AC$2,FALSE),"")</f>
        <v/>
      </c>
      <c r="AD36" s="5" t="str">
        <f>IF($T36&gt;0,VLOOKUP($T36,[1]ForLookup!$A$2:$P$768,AD$2,FALSE),"")</f>
        <v/>
      </c>
      <c r="AE36" s="5" t="str">
        <f>IF($T36&gt;0,VLOOKUP($T36,[1]ForLookup!$A$2:$P$768,AE$2,FALSE),"")</f>
        <v/>
      </c>
      <c r="AF36" s="6" t="str">
        <f>IF($T36&gt;0,VLOOKUP($T36,[1]ForLookup!$A$2:$P$768,AF$2,FALSE),"")</f>
        <v/>
      </c>
      <c r="AG36" s="8" t="str">
        <f>IF($T36&gt;0,VLOOKUP($T36,[1]ForLookup!$A$2:$P$768,AG$2,FALSE),"")</f>
        <v/>
      </c>
      <c r="AH36" s="5" t="str">
        <f>IF($T36&gt;0,VLOOKUP($T36,[1]ForLookup!$A$2:$P$768,AH$2,FALSE),"")</f>
        <v/>
      </c>
      <c r="AI36" s="5" t="str">
        <f>IF($T36&gt;0,VLOOKUP($T36,[1]ForLookup!$A$2:$P$768,AI$2,FALSE),"")</f>
        <v/>
      </c>
      <c r="AJ36" s="6" t="str">
        <f>IF($T36&gt;0,VLOOKUP($T36,[1]ForLookup!$A$2:$P$768,AJ$2,FALSE),"")</f>
        <v/>
      </c>
      <c r="AK36" s="8" t="str">
        <f>IF($T36&gt;0,VLOOKUP($T36,[1]ForLookup!$A$2:$P$768,AK$2,FALSE),"")</f>
        <v/>
      </c>
      <c r="AL36" s="7" t="str">
        <f>IF($T36&gt;0,VLOOKUP($T36,[1]ForLookup!$A$2:$P$768,AL$2,FALSE),"")</f>
        <v/>
      </c>
      <c r="AM36" s="7" t="str">
        <f>IF($T36&gt;0,VLOOKUP($T36,[1]ForLookup!$A$2:$P$768,AM$2,FALSE),"")</f>
        <v/>
      </c>
      <c r="AN36" s="7" t="str">
        <f>IF($T36&gt;0,VLOOKUP($T36,[1]ForLookup!$A$2:$P$768,AN$2,FALSE),"")</f>
        <v/>
      </c>
      <c r="AO36" s="8" t="str">
        <f>IF($T36&gt;0,VLOOKUP($T36,[1]ForLookup!$A$2:$P$768,AO$2,FALSE),"")</f>
        <v/>
      </c>
      <c r="AP36" s="9"/>
    </row>
    <row r="37" spans="20:42">
      <c r="T37" s="1">
        <f>VLOOKUP($Y$7,CountyMatrix!$A$2:$CR$68,W37,FALSE)</f>
        <v>0</v>
      </c>
      <c r="U37" s="1">
        <f t="shared" si="0"/>
        <v>-14</v>
      </c>
      <c r="V37" s="1">
        <v>24</v>
      </c>
      <c r="W37" s="1">
        <v>26</v>
      </c>
      <c r="AA37" s="9"/>
      <c r="AB37" s="9" t="str">
        <f>IF($T37&gt;0,VLOOKUP($T37,[1]ForLookup!$A$2:$P$768,AB$2,FALSE),"")</f>
        <v/>
      </c>
      <c r="AC37" s="18" t="str">
        <f>IF($T37&gt;0,VLOOKUP($T37,[1]ForLookup!$A$2:$P$768,AC$2,FALSE),"")</f>
        <v/>
      </c>
      <c r="AD37" s="5" t="str">
        <f>IF($T37&gt;0,VLOOKUP($T37,[1]ForLookup!$A$2:$P$768,AD$2,FALSE),"")</f>
        <v/>
      </c>
      <c r="AE37" s="5" t="str">
        <f>IF($T37&gt;0,VLOOKUP($T37,[1]ForLookup!$A$2:$P$768,AE$2,FALSE),"")</f>
        <v/>
      </c>
      <c r="AF37" s="6" t="str">
        <f>IF($T37&gt;0,VLOOKUP($T37,[1]ForLookup!$A$2:$P$768,AF$2,FALSE),"")</f>
        <v/>
      </c>
      <c r="AG37" s="8" t="str">
        <f>IF($T37&gt;0,VLOOKUP($T37,[1]ForLookup!$A$2:$P$768,AG$2,FALSE),"")</f>
        <v/>
      </c>
      <c r="AH37" s="5" t="str">
        <f>IF($T37&gt;0,VLOOKUP($T37,[1]ForLookup!$A$2:$P$768,AH$2,FALSE),"")</f>
        <v/>
      </c>
      <c r="AI37" s="5" t="str">
        <f>IF($T37&gt;0,VLOOKUP($T37,[1]ForLookup!$A$2:$P$768,AI$2,FALSE),"")</f>
        <v/>
      </c>
      <c r="AJ37" s="6" t="str">
        <f>IF($T37&gt;0,VLOOKUP($T37,[1]ForLookup!$A$2:$P$768,AJ$2,FALSE),"")</f>
        <v/>
      </c>
      <c r="AK37" s="8" t="str">
        <f>IF($T37&gt;0,VLOOKUP($T37,[1]ForLookup!$A$2:$P$768,AK$2,FALSE),"")</f>
        <v/>
      </c>
      <c r="AL37" s="7" t="str">
        <f>IF($T37&gt;0,VLOOKUP($T37,[1]ForLookup!$A$2:$P$768,AL$2,FALSE),"")</f>
        <v/>
      </c>
      <c r="AM37" s="7" t="str">
        <f>IF($T37&gt;0,VLOOKUP($T37,[1]ForLookup!$A$2:$P$768,AM$2,FALSE),"")</f>
        <v/>
      </c>
      <c r="AN37" s="7" t="str">
        <f>IF($T37&gt;0,VLOOKUP($T37,[1]ForLookup!$A$2:$P$768,AN$2,FALSE),"")</f>
        <v/>
      </c>
      <c r="AO37" s="8" t="str">
        <f>IF($T37&gt;0,VLOOKUP($T37,[1]ForLookup!$A$2:$P$768,AO$2,FALSE),"")</f>
        <v/>
      </c>
      <c r="AP37" s="9"/>
    </row>
    <row r="38" spans="20:42">
      <c r="T38" s="1">
        <f>VLOOKUP($Y$7,CountyMatrix!$A$2:$CR$68,W38,FALSE)</f>
        <v>0</v>
      </c>
      <c r="U38" s="1">
        <f t="shared" si="0"/>
        <v>-15</v>
      </c>
      <c r="V38" s="1">
        <v>25</v>
      </c>
      <c r="W38" s="1">
        <v>27</v>
      </c>
      <c r="AA38" s="9"/>
      <c r="AB38" s="9" t="str">
        <f>IF($T38&gt;0,VLOOKUP($T38,[1]ForLookup!$A$2:$P$768,AB$2,FALSE),"")</f>
        <v/>
      </c>
      <c r="AC38" s="18" t="str">
        <f>IF($T38&gt;0,VLOOKUP($T38,[1]ForLookup!$A$2:$P$768,AC$2,FALSE),"")</f>
        <v/>
      </c>
      <c r="AD38" s="5" t="str">
        <f>IF($T38&gt;0,VLOOKUP($T38,[1]ForLookup!$A$2:$P$768,AD$2,FALSE),"")</f>
        <v/>
      </c>
      <c r="AE38" s="5" t="str">
        <f>IF($T38&gt;0,VLOOKUP($T38,[1]ForLookup!$A$2:$P$768,AE$2,FALSE),"")</f>
        <v/>
      </c>
      <c r="AF38" s="6" t="str">
        <f>IF($T38&gt;0,VLOOKUP($T38,[1]ForLookup!$A$2:$P$768,AF$2,FALSE),"")</f>
        <v/>
      </c>
      <c r="AG38" s="8" t="str">
        <f>IF($T38&gt;0,VLOOKUP($T38,[1]ForLookup!$A$2:$P$768,AG$2,FALSE),"")</f>
        <v/>
      </c>
      <c r="AH38" s="5" t="str">
        <f>IF($T38&gt;0,VLOOKUP($T38,[1]ForLookup!$A$2:$P$768,AH$2,FALSE),"")</f>
        <v/>
      </c>
      <c r="AI38" s="5" t="str">
        <f>IF($T38&gt;0,VLOOKUP($T38,[1]ForLookup!$A$2:$P$768,AI$2,FALSE),"")</f>
        <v/>
      </c>
      <c r="AJ38" s="6" t="str">
        <f>IF($T38&gt;0,VLOOKUP($T38,[1]ForLookup!$A$2:$P$768,AJ$2,FALSE),"")</f>
        <v/>
      </c>
      <c r="AK38" s="8" t="str">
        <f>IF($T38&gt;0,VLOOKUP($T38,[1]ForLookup!$A$2:$P$768,AK$2,FALSE),"")</f>
        <v/>
      </c>
      <c r="AL38" s="7" t="str">
        <f>IF($T38&gt;0,VLOOKUP($T38,[1]ForLookup!$A$2:$P$768,AL$2,FALSE),"")</f>
        <v/>
      </c>
      <c r="AM38" s="7" t="str">
        <f>IF($T38&gt;0,VLOOKUP($T38,[1]ForLookup!$A$2:$P$768,AM$2,FALSE),"")</f>
        <v/>
      </c>
      <c r="AN38" s="7" t="str">
        <f>IF($T38&gt;0,VLOOKUP($T38,[1]ForLookup!$A$2:$P$768,AN$2,FALSE),"")</f>
        <v/>
      </c>
      <c r="AO38" s="8" t="str">
        <f>IF($T38&gt;0,VLOOKUP($T38,[1]ForLookup!$A$2:$P$768,AO$2,FALSE),"")</f>
        <v/>
      </c>
      <c r="AP38" s="9"/>
    </row>
    <row r="39" spans="20:42">
      <c r="T39" s="1">
        <f>VLOOKUP($Y$7,CountyMatrix!$A$2:$CR$68,W39,FALSE)</f>
        <v>0</v>
      </c>
      <c r="U39" s="1">
        <f t="shared" si="0"/>
        <v>-16</v>
      </c>
      <c r="V39" s="1">
        <v>26</v>
      </c>
      <c r="W39" s="1">
        <v>28</v>
      </c>
      <c r="AA39" s="9"/>
      <c r="AB39" s="9" t="str">
        <f>IF($T39&gt;0,VLOOKUP($T39,[1]ForLookup!$A$2:$P$768,AB$2,FALSE),"")</f>
        <v/>
      </c>
      <c r="AC39" s="18" t="str">
        <f>IF($T39&gt;0,VLOOKUP($T39,[1]ForLookup!$A$2:$P$768,AC$2,FALSE),"")</f>
        <v/>
      </c>
      <c r="AD39" s="5" t="str">
        <f>IF($T39&gt;0,VLOOKUP($T39,[1]ForLookup!$A$2:$P$768,AD$2,FALSE),"")</f>
        <v/>
      </c>
      <c r="AE39" s="5" t="str">
        <f>IF($T39&gt;0,VLOOKUP($T39,[1]ForLookup!$A$2:$P$768,AE$2,FALSE),"")</f>
        <v/>
      </c>
      <c r="AF39" s="6" t="str">
        <f>IF($T39&gt;0,VLOOKUP($T39,[1]ForLookup!$A$2:$P$768,AF$2,FALSE),"")</f>
        <v/>
      </c>
      <c r="AG39" s="8" t="str">
        <f>IF($T39&gt;0,VLOOKUP($T39,[1]ForLookup!$A$2:$P$768,AG$2,FALSE),"")</f>
        <v/>
      </c>
      <c r="AH39" s="5" t="str">
        <f>IF($T39&gt;0,VLOOKUP($T39,[1]ForLookup!$A$2:$P$768,AH$2,FALSE),"")</f>
        <v/>
      </c>
      <c r="AI39" s="5" t="str">
        <f>IF($T39&gt;0,VLOOKUP($T39,[1]ForLookup!$A$2:$P$768,AI$2,FALSE),"")</f>
        <v/>
      </c>
      <c r="AJ39" s="6" t="str">
        <f>IF($T39&gt;0,VLOOKUP($T39,[1]ForLookup!$A$2:$P$768,AJ$2,FALSE),"")</f>
        <v/>
      </c>
      <c r="AK39" s="8" t="str">
        <f>IF($T39&gt;0,VLOOKUP($T39,[1]ForLookup!$A$2:$P$768,AK$2,FALSE),"")</f>
        <v/>
      </c>
      <c r="AL39" s="7" t="str">
        <f>IF($T39&gt;0,VLOOKUP($T39,[1]ForLookup!$A$2:$P$768,AL$2,FALSE),"")</f>
        <v/>
      </c>
      <c r="AM39" s="7" t="str">
        <f>IF($T39&gt;0,VLOOKUP($T39,[1]ForLookup!$A$2:$P$768,AM$2,FALSE),"")</f>
        <v/>
      </c>
      <c r="AN39" s="7" t="str">
        <f>IF($T39&gt;0,VLOOKUP($T39,[1]ForLookup!$A$2:$P$768,AN$2,FALSE),"")</f>
        <v/>
      </c>
      <c r="AO39" s="8" t="str">
        <f>IF($T39&gt;0,VLOOKUP($T39,[1]ForLookup!$A$2:$P$768,AO$2,FALSE),"")</f>
        <v/>
      </c>
      <c r="AP39" s="9"/>
    </row>
    <row r="40" spans="20:42">
      <c r="T40" s="1">
        <f>VLOOKUP($Y$7,CountyMatrix!$A$2:$CR$68,W40,FALSE)</f>
        <v>0</v>
      </c>
      <c r="U40" s="1">
        <f t="shared" si="0"/>
        <v>-17</v>
      </c>
      <c r="V40" s="1">
        <v>27</v>
      </c>
      <c r="W40" s="1">
        <v>29</v>
      </c>
      <c r="AA40" s="9"/>
      <c r="AB40" s="9" t="str">
        <f>IF($T40&gt;0,VLOOKUP($T40,[1]ForLookup!$A$2:$P$768,AB$2,FALSE),"")</f>
        <v/>
      </c>
      <c r="AC40" s="18" t="str">
        <f>IF($T40&gt;0,VLOOKUP($T40,[1]ForLookup!$A$2:$P$768,AC$2,FALSE),"")</f>
        <v/>
      </c>
      <c r="AD40" s="5" t="str">
        <f>IF($T40&gt;0,VLOOKUP($T40,[1]ForLookup!$A$2:$P$768,AD$2,FALSE),"")</f>
        <v/>
      </c>
      <c r="AE40" s="5" t="str">
        <f>IF($T40&gt;0,VLOOKUP($T40,[1]ForLookup!$A$2:$P$768,AE$2,FALSE),"")</f>
        <v/>
      </c>
      <c r="AF40" s="6" t="str">
        <f>IF($T40&gt;0,VLOOKUP($T40,[1]ForLookup!$A$2:$P$768,AF$2,FALSE),"")</f>
        <v/>
      </c>
      <c r="AG40" s="8" t="str">
        <f>IF($T40&gt;0,VLOOKUP($T40,[1]ForLookup!$A$2:$P$768,AG$2,FALSE),"")</f>
        <v/>
      </c>
      <c r="AH40" s="5" t="str">
        <f>IF($T40&gt;0,VLOOKUP($T40,[1]ForLookup!$A$2:$P$768,AH$2,FALSE),"")</f>
        <v/>
      </c>
      <c r="AI40" s="5" t="str">
        <f>IF($T40&gt;0,VLOOKUP($T40,[1]ForLookup!$A$2:$P$768,AI$2,FALSE),"")</f>
        <v/>
      </c>
      <c r="AJ40" s="6" t="str">
        <f>IF($T40&gt;0,VLOOKUP($T40,[1]ForLookup!$A$2:$P$768,AJ$2,FALSE),"")</f>
        <v/>
      </c>
      <c r="AK40" s="8" t="str">
        <f>IF($T40&gt;0,VLOOKUP($T40,[1]ForLookup!$A$2:$P$768,AK$2,FALSE),"")</f>
        <v/>
      </c>
      <c r="AL40" s="7" t="str">
        <f>IF($T40&gt;0,VLOOKUP($T40,[1]ForLookup!$A$2:$P$768,AL$2,FALSE),"")</f>
        <v/>
      </c>
      <c r="AM40" s="7" t="str">
        <f>IF($T40&gt;0,VLOOKUP($T40,[1]ForLookup!$A$2:$P$768,AM$2,FALSE),"")</f>
        <v/>
      </c>
      <c r="AN40" s="7" t="str">
        <f>IF($T40&gt;0,VLOOKUP($T40,[1]ForLookup!$A$2:$P$768,AN$2,FALSE),"")</f>
        <v/>
      </c>
      <c r="AO40" s="8" t="str">
        <f>IF($T40&gt;0,VLOOKUP($T40,[1]ForLookup!$A$2:$P$768,AO$2,FALSE),"")</f>
        <v/>
      </c>
      <c r="AP40" s="9"/>
    </row>
    <row r="41" spans="20:42">
      <c r="T41" s="1">
        <f>VLOOKUP($Y$7,CountyMatrix!$A$2:$CR$68,W41,FALSE)</f>
        <v>0</v>
      </c>
      <c r="U41" s="1">
        <f t="shared" si="0"/>
        <v>-18</v>
      </c>
      <c r="V41" s="1">
        <v>28</v>
      </c>
      <c r="W41" s="1">
        <v>30</v>
      </c>
      <c r="AA41" s="9"/>
      <c r="AB41" s="9" t="str">
        <f>IF($T41&gt;0,VLOOKUP($T41,[1]ForLookup!$A$2:$P$768,AB$2,FALSE),"")</f>
        <v/>
      </c>
      <c r="AC41" s="18" t="str">
        <f>IF($T41&gt;0,VLOOKUP($T41,[1]ForLookup!$A$2:$P$768,AC$2,FALSE),"")</f>
        <v/>
      </c>
      <c r="AD41" s="5" t="str">
        <f>IF($T41&gt;0,VLOOKUP($T41,[1]ForLookup!$A$2:$P$768,AD$2,FALSE),"")</f>
        <v/>
      </c>
      <c r="AE41" s="5" t="str">
        <f>IF($T41&gt;0,VLOOKUP($T41,[1]ForLookup!$A$2:$P$768,AE$2,FALSE),"")</f>
        <v/>
      </c>
      <c r="AF41" s="6" t="str">
        <f>IF($T41&gt;0,VLOOKUP($T41,[1]ForLookup!$A$2:$P$768,AF$2,FALSE),"")</f>
        <v/>
      </c>
      <c r="AG41" s="8" t="str">
        <f>IF($T41&gt;0,VLOOKUP($T41,[1]ForLookup!$A$2:$P$768,AG$2,FALSE),"")</f>
        <v/>
      </c>
      <c r="AH41" s="5" t="str">
        <f>IF($T41&gt;0,VLOOKUP($T41,[1]ForLookup!$A$2:$P$768,AH$2,FALSE),"")</f>
        <v/>
      </c>
      <c r="AI41" s="5" t="str">
        <f>IF($T41&gt;0,VLOOKUP($T41,[1]ForLookup!$A$2:$P$768,AI$2,FALSE),"")</f>
        <v/>
      </c>
      <c r="AJ41" s="6" t="str">
        <f>IF($T41&gt;0,VLOOKUP($T41,[1]ForLookup!$A$2:$P$768,AJ$2,FALSE),"")</f>
        <v/>
      </c>
      <c r="AK41" s="8" t="str">
        <f>IF($T41&gt;0,VLOOKUP($T41,[1]ForLookup!$A$2:$P$768,AK$2,FALSE),"")</f>
        <v/>
      </c>
      <c r="AL41" s="7" t="str">
        <f>IF($T41&gt;0,VLOOKUP($T41,[1]ForLookup!$A$2:$P$768,AL$2,FALSE),"")</f>
        <v/>
      </c>
      <c r="AM41" s="7" t="str">
        <f>IF($T41&gt;0,VLOOKUP($T41,[1]ForLookup!$A$2:$P$768,AM$2,FALSE),"")</f>
        <v/>
      </c>
      <c r="AN41" s="7" t="str">
        <f>IF($T41&gt;0,VLOOKUP($T41,[1]ForLookup!$A$2:$P$768,AN$2,FALSE),"")</f>
        <v/>
      </c>
      <c r="AO41" s="8" t="str">
        <f>IF($T41&gt;0,VLOOKUP($T41,[1]ForLookup!$A$2:$P$768,AO$2,FALSE),"")</f>
        <v/>
      </c>
      <c r="AP41" s="9"/>
    </row>
    <row r="42" spans="20:42">
      <c r="T42" s="1">
        <f>VLOOKUP($Y$7,CountyMatrix!$A$2:$CR$68,W42,FALSE)</f>
        <v>0</v>
      </c>
      <c r="U42" s="1">
        <f t="shared" si="0"/>
        <v>-19</v>
      </c>
      <c r="V42" s="1">
        <v>29</v>
      </c>
      <c r="W42" s="1">
        <v>31</v>
      </c>
      <c r="AA42" s="9"/>
      <c r="AB42" s="9" t="str">
        <f>IF($T42&gt;0,VLOOKUP($T42,[1]ForLookup!$A$2:$P$768,AB$2,FALSE),"")</f>
        <v/>
      </c>
      <c r="AC42" s="18" t="str">
        <f>IF($T42&gt;0,VLOOKUP($T42,[1]ForLookup!$A$2:$P$768,AC$2,FALSE),"")</f>
        <v/>
      </c>
      <c r="AD42" s="5" t="str">
        <f>IF($T42&gt;0,VLOOKUP($T42,[1]ForLookup!$A$2:$P$768,AD$2,FALSE),"")</f>
        <v/>
      </c>
      <c r="AE42" s="5" t="str">
        <f>IF($T42&gt;0,VLOOKUP($T42,[1]ForLookup!$A$2:$P$768,AE$2,FALSE),"")</f>
        <v/>
      </c>
      <c r="AF42" s="6" t="str">
        <f>IF($T42&gt;0,VLOOKUP($T42,[1]ForLookup!$A$2:$P$768,AF$2,FALSE),"")</f>
        <v/>
      </c>
      <c r="AG42" s="8" t="str">
        <f>IF($T42&gt;0,VLOOKUP($T42,[1]ForLookup!$A$2:$P$768,AG$2,FALSE),"")</f>
        <v/>
      </c>
      <c r="AH42" s="5" t="str">
        <f>IF($T42&gt;0,VLOOKUP($T42,[1]ForLookup!$A$2:$P$768,AH$2,FALSE),"")</f>
        <v/>
      </c>
      <c r="AI42" s="5" t="str">
        <f>IF($T42&gt;0,VLOOKUP($T42,[1]ForLookup!$A$2:$P$768,AI$2,FALSE),"")</f>
        <v/>
      </c>
      <c r="AJ42" s="6" t="str">
        <f>IF($T42&gt;0,VLOOKUP($T42,[1]ForLookup!$A$2:$P$768,AJ$2,FALSE),"")</f>
        <v/>
      </c>
      <c r="AK42" s="8" t="str">
        <f>IF($T42&gt;0,VLOOKUP($T42,[1]ForLookup!$A$2:$P$768,AK$2,FALSE),"")</f>
        <v/>
      </c>
      <c r="AL42" s="7" t="str">
        <f>IF($T42&gt;0,VLOOKUP($T42,[1]ForLookup!$A$2:$P$768,AL$2,FALSE),"")</f>
        <v/>
      </c>
      <c r="AM42" s="7" t="str">
        <f>IF($T42&gt;0,VLOOKUP($T42,[1]ForLookup!$A$2:$P$768,AM$2,FALSE),"")</f>
        <v/>
      </c>
      <c r="AN42" s="7" t="str">
        <f>IF($T42&gt;0,VLOOKUP($T42,[1]ForLookup!$A$2:$P$768,AN$2,FALSE),"")</f>
        <v/>
      </c>
      <c r="AO42" s="8" t="str">
        <f>IF($T42&gt;0,VLOOKUP($T42,[1]ForLookup!$A$2:$P$768,AO$2,FALSE),"")</f>
        <v/>
      </c>
      <c r="AP42" s="9"/>
    </row>
    <row r="43" spans="20:42">
      <c r="T43" s="1">
        <f>VLOOKUP($Y$7,CountyMatrix!$A$2:$CR$68,W43,FALSE)</f>
        <v>0</v>
      </c>
      <c r="U43" s="1">
        <f t="shared" si="0"/>
        <v>-20</v>
      </c>
      <c r="V43" s="1">
        <v>30</v>
      </c>
      <c r="W43" s="1">
        <v>32</v>
      </c>
      <c r="AA43" s="9"/>
      <c r="AB43" s="9" t="str">
        <f>IF($T43&gt;0,VLOOKUP($T43,[1]ForLookup!$A$2:$P$768,AB$2,FALSE),"")</f>
        <v/>
      </c>
      <c r="AC43" s="18" t="str">
        <f>IF($T43&gt;0,VLOOKUP($T43,[1]ForLookup!$A$2:$P$768,AC$2,FALSE),"")</f>
        <v/>
      </c>
      <c r="AD43" s="5" t="str">
        <f>IF($T43&gt;0,VLOOKUP($T43,[1]ForLookup!$A$2:$P$768,AD$2,FALSE),"")</f>
        <v/>
      </c>
      <c r="AE43" s="5" t="str">
        <f>IF($T43&gt;0,VLOOKUP($T43,[1]ForLookup!$A$2:$P$768,AE$2,FALSE),"")</f>
        <v/>
      </c>
      <c r="AF43" s="6" t="str">
        <f>IF($T43&gt;0,VLOOKUP($T43,[1]ForLookup!$A$2:$P$768,AF$2,FALSE),"")</f>
        <v/>
      </c>
      <c r="AG43" s="8" t="str">
        <f>IF($T43&gt;0,VLOOKUP($T43,[1]ForLookup!$A$2:$P$768,AG$2,FALSE),"")</f>
        <v/>
      </c>
      <c r="AH43" s="5" t="str">
        <f>IF($T43&gt;0,VLOOKUP($T43,[1]ForLookup!$A$2:$P$768,AH$2,FALSE),"")</f>
        <v/>
      </c>
      <c r="AI43" s="5" t="str">
        <f>IF($T43&gt;0,VLOOKUP($T43,[1]ForLookup!$A$2:$P$768,AI$2,FALSE),"")</f>
        <v/>
      </c>
      <c r="AJ43" s="6" t="str">
        <f>IF($T43&gt;0,VLOOKUP($T43,[1]ForLookup!$A$2:$P$768,AJ$2,FALSE),"")</f>
        <v/>
      </c>
      <c r="AK43" s="8" t="str">
        <f>IF($T43&gt;0,VLOOKUP($T43,[1]ForLookup!$A$2:$P$768,AK$2,FALSE),"")</f>
        <v/>
      </c>
      <c r="AL43" s="7" t="str">
        <f>IF($T43&gt;0,VLOOKUP($T43,[1]ForLookup!$A$2:$P$768,AL$2,FALSE),"")</f>
        <v/>
      </c>
      <c r="AM43" s="7" t="str">
        <f>IF($T43&gt;0,VLOOKUP($T43,[1]ForLookup!$A$2:$P$768,AM$2,FALSE),"")</f>
        <v/>
      </c>
      <c r="AN43" s="7" t="str">
        <f>IF($T43&gt;0,VLOOKUP($T43,[1]ForLookup!$A$2:$P$768,AN$2,FALSE),"")</f>
        <v/>
      </c>
      <c r="AO43" s="8" t="str">
        <f>IF($T43&gt;0,VLOOKUP($T43,[1]ForLookup!$A$2:$P$768,AO$2,FALSE),"")</f>
        <v/>
      </c>
      <c r="AP43" s="9"/>
    </row>
    <row r="44" spans="20:42">
      <c r="T44" s="1">
        <f>VLOOKUP($Y$7,CountyMatrix!$A$2:$CR$68,W44,FALSE)</f>
        <v>0</v>
      </c>
      <c r="U44" s="1">
        <f t="shared" si="0"/>
        <v>-21</v>
      </c>
      <c r="V44" s="1">
        <v>31</v>
      </c>
      <c r="W44" s="1">
        <v>33</v>
      </c>
      <c r="AA44" s="9"/>
      <c r="AB44" s="9" t="str">
        <f>IF($T44&gt;0,VLOOKUP($T44,[1]ForLookup!$A$2:$P$768,AB$2,FALSE),"")</f>
        <v/>
      </c>
      <c r="AC44" s="18" t="str">
        <f>IF($T44&gt;0,VLOOKUP($T44,[1]ForLookup!$A$2:$P$768,AC$2,FALSE),"")</f>
        <v/>
      </c>
      <c r="AD44" s="5" t="str">
        <f>IF($T44&gt;0,VLOOKUP($T44,[1]ForLookup!$A$2:$P$768,AD$2,FALSE),"")</f>
        <v/>
      </c>
      <c r="AE44" s="5" t="str">
        <f>IF($T44&gt;0,VLOOKUP($T44,[1]ForLookup!$A$2:$P$768,AE$2,FALSE),"")</f>
        <v/>
      </c>
      <c r="AF44" s="6" t="str">
        <f>IF($T44&gt;0,VLOOKUP($T44,[1]ForLookup!$A$2:$P$768,AF$2,FALSE),"")</f>
        <v/>
      </c>
      <c r="AG44" s="8" t="str">
        <f>IF($T44&gt;0,VLOOKUP($T44,[1]ForLookup!$A$2:$P$768,AG$2,FALSE),"")</f>
        <v/>
      </c>
      <c r="AH44" s="5" t="str">
        <f>IF($T44&gt;0,VLOOKUP($T44,[1]ForLookup!$A$2:$P$768,AH$2,FALSE),"")</f>
        <v/>
      </c>
      <c r="AI44" s="5" t="str">
        <f>IF($T44&gt;0,VLOOKUP($T44,[1]ForLookup!$A$2:$P$768,AI$2,FALSE),"")</f>
        <v/>
      </c>
      <c r="AJ44" s="6" t="str">
        <f>IF($T44&gt;0,VLOOKUP($T44,[1]ForLookup!$A$2:$P$768,AJ$2,FALSE),"")</f>
        <v/>
      </c>
      <c r="AK44" s="8" t="str">
        <f>IF($T44&gt;0,VLOOKUP($T44,[1]ForLookup!$A$2:$P$768,AK$2,FALSE),"")</f>
        <v/>
      </c>
      <c r="AL44" s="7" t="str">
        <f>IF($T44&gt;0,VLOOKUP($T44,[1]ForLookup!$A$2:$P$768,AL$2,FALSE),"")</f>
        <v/>
      </c>
      <c r="AM44" s="7" t="str">
        <f>IF($T44&gt;0,VLOOKUP($T44,[1]ForLookup!$A$2:$P$768,AM$2,FALSE),"")</f>
        <v/>
      </c>
      <c r="AN44" s="7" t="str">
        <f>IF($T44&gt;0,VLOOKUP($T44,[1]ForLookup!$A$2:$P$768,AN$2,FALSE),"")</f>
        <v/>
      </c>
      <c r="AO44" s="8" t="str">
        <f>IF($T44&gt;0,VLOOKUP($T44,[1]ForLookup!$A$2:$P$768,AO$2,FALSE),"")</f>
        <v/>
      </c>
      <c r="AP44" s="9"/>
    </row>
    <row r="45" spans="20:42">
      <c r="T45" s="1">
        <f>VLOOKUP($Y$7,CountyMatrix!$A$2:$CR$68,W45,FALSE)</f>
        <v>0</v>
      </c>
      <c r="U45" s="1">
        <f t="shared" si="0"/>
        <v>-22</v>
      </c>
      <c r="V45" s="1">
        <v>32</v>
      </c>
      <c r="W45" s="1">
        <v>34</v>
      </c>
      <c r="AA45" s="9"/>
      <c r="AB45" s="9" t="str">
        <f>IF($T45&gt;0,VLOOKUP($T45,[1]ForLookup!$A$2:$P$768,AB$2,FALSE),"")</f>
        <v/>
      </c>
      <c r="AC45" s="18" t="str">
        <f>IF($T45&gt;0,VLOOKUP($T45,[1]ForLookup!$A$2:$P$768,AC$2,FALSE),"")</f>
        <v/>
      </c>
      <c r="AD45" s="5" t="str">
        <f>IF($T45&gt;0,VLOOKUP($T45,[1]ForLookup!$A$2:$P$768,AD$2,FALSE),"")</f>
        <v/>
      </c>
      <c r="AE45" s="5" t="str">
        <f>IF($T45&gt;0,VLOOKUP($T45,[1]ForLookup!$A$2:$P$768,AE$2,FALSE),"")</f>
        <v/>
      </c>
      <c r="AF45" s="6" t="str">
        <f>IF($T45&gt;0,VLOOKUP($T45,[1]ForLookup!$A$2:$P$768,AF$2,FALSE),"")</f>
        <v/>
      </c>
      <c r="AG45" s="8" t="str">
        <f>IF($T45&gt;0,VLOOKUP($T45,[1]ForLookup!$A$2:$P$768,AG$2,FALSE),"")</f>
        <v/>
      </c>
      <c r="AH45" s="5" t="str">
        <f>IF($T45&gt;0,VLOOKUP($T45,[1]ForLookup!$A$2:$P$768,AH$2,FALSE),"")</f>
        <v/>
      </c>
      <c r="AI45" s="5" t="str">
        <f>IF($T45&gt;0,VLOOKUP($T45,[1]ForLookup!$A$2:$P$768,AI$2,FALSE),"")</f>
        <v/>
      </c>
      <c r="AJ45" s="6" t="str">
        <f>IF($T45&gt;0,VLOOKUP($T45,[1]ForLookup!$A$2:$P$768,AJ$2,FALSE),"")</f>
        <v/>
      </c>
      <c r="AK45" s="8" t="str">
        <f>IF($T45&gt;0,VLOOKUP($T45,[1]ForLookup!$A$2:$P$768,AK$2,FALSE),"")</f>
        <v/>
      </c>
      <c r="AL45" s="7" t="str">
        <f>IF($T45&gt;0,VLOOKUP($T45,[1]ForLookup!$A$2:$P$768,AL$2,FALSE),"")</f>
        <v/>
      </c>
      <c r="AM45" s="7" t="str">
        <f>IF($T45&gt;0,VLOOKUP($T45,[1]ForLookup!$A$2:$P$768,AM$2,FALSE),"")</f>
        <v/>
      </c>
      <c r="AN45" s="7" t="str">
        <f>IF($T45&gt;0,VLOOKUP($T45,[1]ForLookup!$A$2:$P$768,AN$2,FALSE),"")</f>
        <v/>
      </c>
      <c r="AO45" s="8" t="str">
        <f>IF($T45&gt;0,VLOOKUP($T45,[1]ForLookup!$A$2:$P$768,AO$2,FALSE),"")</f>
        <v/>
      </c>
      <c r="AP45" s="9"/>
    </row>
    <row r="46" spans="20:42">
      <c r="T46" s="1">
        <f>VLOOKUP($Y$7,CountyMatrix!$A$2:$CR$68,W46,FALSE)</f>
        <v>0</v>
      </c>
      <c r="U46" s="1">
        <f t="shared" ref="U46:U77" si="1">$X$7-V46</f>
        <v>-23</v>
      </c>
      <c r="V46" s="1">
        <v>33</v>
      </c>
      <c r="W46" s="1">
        <v>35</v>
      </c>
      <c r="AA46" s="9"/>
      <c r="AB46" s="9" t="str">
        <f>IF($T46&gt;0,VLOOKUP($T46,[1]ForLookup!$A$2:$P$768,AB$2,FALSE),"")</f>
        <v/>
      </c>
      <c r="AC46" s="18" t="str">
        <f>IF($T46&gt;0,VLOOKUP($T46,[1]ForLookup!$A$2:$P$768,AC$2,FALSE),"")</f>
        <v/>
      </c>
      <c r="AD46" s="5" t="str">
        <f>IF($T46&gt;0,VLOOKUP($T46,[1]ForLookup!$A$2:$P$768,AD$2,FALSE),"")</f>
        <v/>
      </c>
      <c r="AE46" s="5" t="str">
        <f>IF($T46&gt;0,VLOOKUP($T46,[1]ForLookup!$A$2:$P$768,AE$2,FALSE),"")</f>
        <v/>
      </c>
      <c r="AF46" s="6" t="str">
        <f>IF($T46&gt;0,VLOOKUP($T46,[1]ForLookup!$A$2:$P$768,AF$2,FALSE),"")</f>
        <v/>
      </c>
      <c r="AG46" s="8" t="str">
        <f>IF($T46&gt;0,VLOOKUP($T46,[1]ForLookup!$A$2:$P$768,AG$2,FALSE),"")</f>
        <v/>
      </c>
      <c r="AH46" s="5" t="str">
        <f>IF($T46&gt;0,VLOOKUP($T46,[1]ForLookup!$A$2:$P$768,AH$2,FALSE),"")</f>
        <v/>
      </c>
      <c r="AI46" s="5" t="str">
        <f>IF($T46&gt;0,VLOOKUP($T46,[1]ForLookup!$A$2:$P$768,AI$2,FALSE),"")</f>
        <v/>
      </c>
      <c r="AJ46" s="6" t="str">
        <f>IF($T46&gt;0,VLOOKUP($T46,[1]ForLookup!$A$2:$P$768,AJ$2,FALSE),"")</f>
        <v/>
      </c>
      <c r="AK46" s="8" t="str">
        <f>IF($T46&gt;0,VLOOKUP($T46,[1]ForLookup!$A$2:$P$768,AK$2,FALSE),"")</f>
        <v/>
      </c>
      <c r="AL46" s="7" t="str">
        <f>IF($T46&gt;0,VLOOKUP($T46,[1]ForLookup!$A$2:$P$768,AL$2,FALSE),"")</f>
        <v/>
      </c>
      <c r="AM46" s="7" t="str">
        <f>IF($T46&gt;0,VLOOKUP($T46,[1]ForLookup!$A$2:$P$768,AM$2,FALSE),"")</f>
        <v/>
      </c>
      <c r="AN46" s="7" t="str">
        <f>IF($T46&gt;0,VLOOKUP($T46,[1]ForLookup!$A$2:$P$768,AN$2,FALSE),"")</f>
        <v/>
      </c>
      <c r="AO46" s="8" t="str">
        <f>IF($T46&gt;0,VLOOKUP($T46,[1]ForLookup!$A$2:$P$768,AO$2,FALSE),"")</f>
        <v/>
      </c>
      <c r="AP46" s="9"/>
    </row>
    <row r="47" spans="20:42">
      <c r="T47" s="1">
        <f>VLOOKUP($Y$7,CountyMatrix!$A$2:$CR$68,W47,FALSE)</f>
        <v>0</v>
      </c>
      <c r="U47" s="1">
        <f t="shared" si="1"/>
        <v>-24</v>
      </c>
      <c r="V47" s="1">
        <v>34</v>
      </c>
      <c r="W47" s="1">
        <v>36</v>
      </c>
      <c r="AA47" s="9"/>
      <c r="AB47" s="9" t="str">
        <f>IF($T47&gt;0,VLOOKUP($T47,[1]ForLookup!$A$2:$P$768,AB$2,FALSE),"")</f>
        <v/>
      </c>
      <c r="AC47" s="18" t="str">
        <f>IF($T47&gt;0,VLOOKUP($T47,[1]ForLookup!$A$2:$P$768,AC$2,FALSE),"")</f>
        <v/>
      </c>
      <c r="AD47" s="5" t="str">
        <f>IF($T47&gt;0,VLOOKUP($T47,[1]ForLookup!$A$2:$P$768,AD$2,FALSE),"")</f>
        <v/>
      </c>
      <c r="AE47" s="5" t="str">
        <f>IF($T47&gt;0,VLOOKUP($T47,[1]ForLookup!$A$2:$P$768,AE$2,FALSE),"")</f>
        <v/>
      </c>
      <c r="AF47" s="6" t="str">
        <f>IF($T47&gt;0,VLOOKUP($T47,[1]ForLookup!$A$2:$P$768,AF$2,FALSE),"")</f>
        <v/>
      </c>
      <c r="AG47" s="8" t="str">
        <f>IF($T47&gt;0,VLOOKUP($T47,[1]ForLookup!$A$2:$P$768,AG$2,FALSE),"")</f>
        <v/>
      </c>
      <c r="AH47" s="5" t="str">
        <f>IF($T47&gt;0,VLOOKUP($T47,[1]ForLookup!$A$2:$P$768,AH$2,FALSE),"")</f>
        <v/>
      </c>
      <c r="AI47" s="5" t="str">
        <f>IF($T47&gt;0,VLOOKUP($T47,[1]ForLookup!$A$2:$P$768,AI$2,FALSE),"")</f>
        <v/>
      </c>
      <c r="AJ47" s="6" t="str">
        <f>IF($T47&gt;0,VLOOKUP($T47,[1]ForLookup!$A$2:$P$768,AJ$2,FALSE),"")</f>
        <v/>
      </c>
      <c r="AK47" s="8" t="str">
        <f>IF($T47&gt;0,VLOOKUP($T47,[1]ForLookup!$A$2:$P$768,AK$2,FALSE),"")</f>
        <v/>
      </c>
      <c r="AL47" s="7" t="str">
        <f>IF($T47&gt;0,VLOOKUP($T47,[1]ForLookup!$A$2:$P$768,AL$2,FALSE),"")</f>
        <v/>
      </c>
      <c r="AM47" s="7" t="str">
        <f>IF($T47&gt;0,VLOOKUP($T47,[1]ForLookup!$A$2:$P$768,AM$2,FALSE),"")</f>
        <v/>
      </c>
      <c r="AN47" s="7" t="str">
        <f>IF($T47&gt;0,VLOOKUP($T47,[1]ForLookup!$A$2:$P$768,AN$2,FALSE),"")</f>
        <v/>
      </c>
      <c r="AO47" s="8" t="str">
        <f>IF($T47&gt;0,VLOOKUP($T47,[1]ForLookup!$A$2:$P$768,AO$2,FALSE),"")</f>
        <v/>
      </c>
      <c r="AP47" s="9"/>
    </row>
    <row r="48" spans="20:42">
      <c r="T48" s="1">
        <f>VLOOKUP($Y$7,CountyMatrix!$A$2:$CR$68,W48,FALSE)</f>
        <v>0</v>
      </c>
      <c r="U48" s="1">
        <f t="shared" si="1"/>
        <v>-25</v>
      </c>
      <c r="V48" s="1">
        <v>35</v>
      </c>
      <c r="W48" s="1">
        <v>37</v>
      </c>
      <c r="AA48" s="9"/>
      <c r="AB48" s="9" t="str">
        <f>IF($T48&gt;0,VLOOKUP($T48,[1]ForLookup!$A$2:$P$768,AB$2,FALSE),"")</f>
        <v/>
      </c>
      <c r="AC48" s="18" t="str">
        <f>IF($T48&gt;0,VLOOKUP($T48,[1]ForLookup!$A$2:$P$768,AC$2,FALSE),"")</f>
        <v/>
      </c>
      <c r="AD48" s="5" t="str">
        <f>IF($T48&gt;0,VLOOKUP($T48,[1]ForLookup!$A$2:$P$768,AD$2,FALSE),"")</f>
        <v/>
      </c>
      <c r="AE48" s="5" t="str">
        <f>IF($T48&gt;0,VLOOKUP($T48,[1]ForLookup!$A$2:$P$768,AE$2,FALSE),"")</f>
        <v/>
      </c>
      <c r="AF48" s="6" t="str">
        <f>IF($T48&gt;0,VLOOKUP($T48,[1]ForLookup!$A$2:$P$768,AF$2,FALSE),"")</f>
        <v/>
      </c>
      <c r="AG48" s="8" t="str">
        <f>IF($T48&gt;0,VLOOKUP($T48,[1]ForLookup!$A$2:$P$768,AG$2,FALSE),"")</f>
        <v/>
      </c>
      <c r="AH48" s="5" t="str">
        <f>IF($T48&gt;0,VLOOKUP($T48,[1]ForLookup!$A$2:$P$768,AH$2,FALSE),"")</f>
        <v/>
      </c>
      <c r="AI48" s="5" t="str">
        <f>IF($T48&gt;0,VLOOKUP($T48,[1]ForLookup!$A$2:$P$768,AI$2,FALSE),"")</f>
        <v/>
      </c>
      <c r="AJ48" s="6" t="str">
        <f>IF($T48&gt;0,VLOOKUP($T48,[1]ForLookup!$A$2:$P$768,AJ$2,FALSE),"")</f>
        <v/>
      </c>
      <c r="AK48" s="8" t="str">
        <f>IF($T48&gt;0,VLOOKUP($T48,[1]ForLookup!$A$2:$P$768,AK$2,FALSE),"")</f>
        <v/>
      </c>
      <c r="AL48" s="7" t="str">
        <f>IF($T48&gt;0,VLOOKUP($T48,[1]ForLookup!$A$2:$P$768,AL$2,FALSE),"")</f>
        <v/>
      </c>
      <c r="AM48" s="7" t="str">
        <f>IF($T48&gt;0,VLOOKUP($T48,[1]ForLookup!$A$2:$P$768,AM$2,FALSE),"")</f>
        <v/>
      </c>
      <c r="AN48" s="7" t="str">
        <f>IF($T48&gt;0,VLOOKUP($T48,[1]ForLookup!$A$2:$P$768,AN$2,FALSE),"")</f>
        <v/>
      </c>
      <c r="AO48" s="8" t="str">
        <f>IF($T48&gt;0,VLOOKUP($T48,[1]ForLookup!$A$2:$P$768,AO$2,FALSE),"")</f>
        <v/>
      </c>
      <c r="AP48" s="9"/>
    </row>
    <row r="49" spans="20:42">
      <c r="T49" s="1">
        <f>VLOOKUP($Y$7,CountyMatrix!$A$2:$CR$68,W49,FALSE)</f>
        <v>0</v>
      </c>
      <c r="U49" s="1">
        <f t="shared" si="1"/>
        <v>-26</v>
      </c>
      <c r="V49" s="1">
        <v>36</v>
      </c>
      <c r="W49" s="1">
        <v>38</v>
      </c>
      <c r="AA49" s="9"/>
      <c r="AB49" s="9" t="str">
        <f>IF($T49&gt;0,VLOOKUP($T49,[1]ForLookup!$A$2:$P$768,AB$2,FALSE),"")</f>
        <v/>
      </c>
      <c r="AC49" s="18" t="str">
        <f>IF($T49&gt;0,VLOOKUP($T49,[1]ForLookup!$A$2:$P$768,AC$2,FALSE),"")</f>
        <v/>
      </c>
      <c r="AD49" s="5" t="str">
        <f>IF($T49&gt;0,VLOOKUP($T49,[1]ForLookup!$A$2:$P$768,AD$2,FALSE),"")</f>
        <v/>
      </c>
      <c r="AE49" s="5" t="str">
        <f>IF($T49&gt;0,VLOOKUP($T49,[1]ForLookup!$A$2:$P$768,AE$2,FALSE),"")</f>
        <v/>
      </c>
      <c r="AF49" s="6" t="str">
        <f>IF($T49&gt;0,VLOOKUP($T49,[1]ForLookup!$A$2:$P$768,AF$2,FALSE),"")</f>
        <v/>
      </c>
      <c r="AG49" s="8" t="str">
        <f>IF($T49&gt;0,VLOOKUP($T49,[1]ForLookup!$A$2:$P$768,AG$2,FALSE),"")</f>
        <v/>
      </c>
      <c r="AH49" s="5" t="str">
        <f>IF($T49&gt;0,VLOOKUP($T49,[1]ForLookup!$A$2:$P$768,AH$2,FALSE),"")</f>
        <v/>
      </c>
      <c r="AI49" s="5" t="str">
        <f>IF($T49&gt;0,VLOOKUP($T49,[1]ForLookup!$A$2:$P$768,AI$2,FALSE),"")</f>
        <v/>
      </c>
      <c r="AJ49" s="6" t="str">
        <f>IF($T49&gt;0,VLOOKUP($T49,[1]ForLookup!$A$2:$P$768,AJ$2,FALSE),"")</f>
        <v/>
      </c>
      <c r="AK49" s="8" t="str">
        <f>IF($T49&gt;0,VLOOKUP($T49,[1]ForLookup!$A$2:$P$768,AK$2,FALSE),"")</f>
        <v/>
      </c>
      <c r="AL49" s="7" t="str">
        <f>IF($T49&gt;0,VLOOKUP($T49,[1]ForLookup!$A$2:$P$768,AL$2,FALSE),"")</f>
        <v/>
      </c>
      <c r="AM49" s="7" t="str">
        <f>IF($T49&gt;0,VLOOKUP($T49,[1]ForLookup!$A$2:$P$768,AM$2,FALSE),"")</f>
        <v/>
      </c>
      <c r="AN49" s="7" t="str">
        <f>IF($T49&gt;0,VLOOKUP($T49,[1]ForLookup!$A$2:$P$768,AN$2,FALSE),"")</f>
        <v/>
      </c>
      <c r="AO49" s="8" t="str">
        <f>IF($T49&gt;0,VLOOKUP($T49,[1]ForLookup!$A$2:$P$768,AO$2,FALSE),"")</f>
        <v/>
      </c>
      <c r="AP49" s="9"/>
    </row>
    <row r="50" spans="20:42">
      <c r="T50" s="1">
        <f>VLOOKUP($Y$7,CountyMatrix!$A$2:$CR$68,W50,FALSE)</f>
        <v>0</v>
      </c>
      <c r="U50" s="1">
        <f t="shared" si="1"/>
        <v>-27</v>
      </c>
      <c r="V50" s="1">
        <v>37</v>
      </c>
      <c r="W50" s="1">
        <v>39</v>
      </c>
      <c r="AA50" s="9"/>
      <c r="AB50" s="9" t="str">
        <f>IF($T50&gt;0,VLOOKUP($T50,[1]ForLookup!$A$2:$P$768,AB$2,FALSE),"")</f>
        <v/>
      </c>
      <c r="AC50" s="18" t="str">
        <f>IF($T50&gt;0,VLOOKUP($T50,[1]ForLookup!$A$2:$P$768,AC$2,FALSE),"")</f>
        <v/>
      </c>
      <c r="AD50" s="5" t="str">
        <f>IF($T50&gt;0,VLOOKUP($T50,[1]ForLookup!$A$2:$P$768,AD$2,FALSE),"")</f>
        <v/>
      </c>
      <c r="AE50" s="5" t="str">
        <f>IF($T50&gt;0,VLOOKUP($T50,[1]ForLookup!$A$2:$P$768,AE$2,FALSE),"")</f>
        <v/>
      </c>
      <c r="AF50" s="6" t="str">
        <f>IF($T50&gt;0,VLOOKUP($T50,[1]ForLookup!$A$2:$P$768,AF$2,FALSE),"")</f>
        <v/>
      </c>
      <c r="AG50" s="8" t="str">
        <f>IF($T50&gt;0,VLOOKUP($T50,[1]ForLookup!$A$2:$P$768,AG$2,FALSE),"")</f>
        <v/>
      </c>
      <c r="AH50" s="5" t="str">
        <f>IF($T50&gt;0,VLOOKUP($T50,[1]ForLookup!$A$2:$P$768,AH$2,FALSE),"")</f>
        <v/>
      </c>
      <c r="AI50" s="5" t="str">
        <f>IF($T50&gt;0,VLOOKUP($T50,[1]ForLookup!$A$2:$P$768,AI$2,FALSE),"")</f>
        <v/>
      </c>
      <c r="AJ50" s="6" t="str">
        <f>IF($T50&gt;0,VLOOKUP($T50,[1]ForLookup!$A$2:$P$768,AJ$2,FALSE),"")</f>
        <v/>
      </c>
      <c r="AK50" s="8" t="str">
        <f>IF($T50&gt;0,VLOOKUP($T50,[1]ForLookup!$A$2:$P$768,AK$2,FALSE),"")</f>
        <v/>
      </c>
      <c r="AL50" s="7" t="str">
        <f>IF($T50&gt;0,VLOOKUP($T50,[1]ForLookup!$A$2:$P$768,AL$2,FALSE),"")</f>
        <v/>
      </c>
      <c r="AM50" s="7" t="str">
        <f>IF($T50&gt;0,VLOOKUP($T50,[1]ForLookup!$A$2:$P$768,AM$2,FALSE),"")</f>
        <v/>
      </c>
      <c r="AN50" s="7" t="str">
        <f>IF($T50&gt;0,VLOOKUP($T50,[1]ForLookup!$A$2:$P$768,AN$2,FALSE),"")</f>
        <v/>
      </c>
      <c r="AO50" s="8" t="str">
        <f>IF($T50&gt;0,VLOOKUP($T50,[1]ForLookup!$A$2:$P$768,AO$2,FALSE),"")</f>
        <v/>
      </c>
      <c r="AP50" s="9"/>
    </row>
    <row r="51" spans="20:42">
      <c r="T51" s="1">
        <f>VLOOKUP($Y$7,CountyMatrix!$A$2:$CR$68,W51,FALSE)</f>
        <v>0</v>
      </c>
      <c r="U51" s="1">
        <f t="shared" si="1"/>
        <v>-28</v>
      </c>
      <c r="V51" s="1">
        <v>38</v>
      </c>
      <c r="W51" s="1">
        <v>40</v>
      </c>
      <c r="AA51" s="9"/>
      <c r="AB51" s="9" t="str">
        <f>IF($T51&gt;0,VLOOKUP($T51,[1]ForLookup!$A$2:$P$768,AB$2,FALSE),"")</f>
        <v/>
      </c>
      <c r="AC51" s="18" t="str">
        <f>IF($T51&gt;0,VLOOKUP($T51,[1]ForLookup!$A$2:$P$768,AC$2,FALSE),"")</f>
        <v/>
      </c>
      <c r="AD51" s="5" t="str">
        <f>IF($T51&gt;0,VLOOKUP($T51,[1]ForLookup!$A$2:$P$768,AD$2,FALSE),"")</f>
        <v/>
      </c>
      <c r="AE51" s="5" t="str">
        <f>IF($T51&gt;0,VLOOKUP($T51,[1]ForLookup!$A$2:$P$768,AE$2,FALSE),"")</f>
        <v/>
      </c>
      <c r="AF51" s="6" t="str">
        <f>IF($T51&gt;0,VLOOKUP($T51,[1]ForLookup!$A$2:$P$768,AF$2,FALSE),"")</f>
        <v/>
      </c>
      <c r="AG51" s="8" t="str">
        <f>IF($T51&gt;0,VLOOKUP($T51,[1]ForLookup!$A$2:$P$768,AG$2,FALSE),"")</f>
        <v/>
      </c>
      <c r="AH51" s="5" t="str">
        <f>IF($T51&gt;0,VLOOKUP($T51,[1]ForLookup!$A$2:$P$768,AH$2,FALSE),"")</f>
        <v/>
      </c>
      <c r="AI51" s="5" t="str">
        <f>IF($T51&gt;0,VLOOKUP($T51,[1]ForLookup!$A$2:$P$768,AI$2,FALSE),"")</f>
        <v/>
      </c>
      <c r="AJ51" s="6" t="str">
        <f>IF($T51&gt;0,VLOOKUP($T51,[1]ForLookup!$A$2:$P$768,AJ$2,FALSE),"")</f>
        <v/>
      </c>
      <c r="AK51" s="8" t="str">
        <f>IF($T51&gt;0,VLOOKUP($T51,[1]ForLookup!$A$2:$P$768,AK$2,FALSE),"")</f>
        <v/>
      </c>
      <c r="AL51" s="7" t="str">
        <f>IF($T51&gt;0,VLOOKUP($T51,[1]ForLookup!$A$2:$P$768,AL$2,FALSE),"")</f>
        <v/>
      </c>
      <c r="AM51" s="7" t="str">
        <f>IF($T51&gt;0,VLOOKUP($T51,[1]ForLookup!$A$2:$P$768,AM$2,FALSE),"")</f>
        <v/>
      </c>
      <c r="AN51" s="7" t="str">
        <f>IF($T51&gt;0,VLOOKUP($T51,[1]ForLookup!$A$2:$P$768,AN$2,FALSE),"")</f>
        <v/>
      </c>
      <c r="AO51" s="8" t="str">
        <f>IF($T51&gt;0,VLOOKUP($T51,[1]ForLookup!$A$2:$P$768,AO$2,FALSE),"")</f>
        <v/>
      </c>
      <c r="AP51" s="9"/>
    </row>
    <row r="52" spans="20:42">
      <c r="T52" s="1">
        <f>VLOOKUP($Y$7,CountyMatrix!$A$2:$CR$68,W52,FALSE)</f>
        <v>0</v>
      </c>
      <c r="U52" s="1">
        <f t="shared" si="1"/>
        <v>-29</v>
      </c>
      <c r="V52" s="1">
        <v>39</v>
      </c>
      <c r="W52" s="1">
        <v>41</v>
      </c>
      <c r="AA52" s="9"/>
      <c r="AB52" s="9" t="str">
        <f>IF($T52&gt;0,VLOOKUP($T52,[1]ForLookup!$A$2:$P$768,AB$2,FALSE),"")</f>
        <v/>
      </c>
      <c r="AC52" s="18" t="str">
        <f>IF($T52&gt;0,VLOOKUP($T52,[1]ForLookup!$A$2:$P$768,AC$2,FALSE),"")</f>
        <v/>
      </c>
      <c r="AD52" s="5" t="str">
        <f>IF($T52&gt;0,VLOOKUP($T52,[1]ForLookup!$A$2:$P$768,AD$2,FALSE),"")</f>
        <v/>
      </c>
      <c r="AE52" s="5" t="str">
        <f>IF($T52&gt;0,VLOOKUP($T52,[1]ForLookup!$A$2:$P$768,AE$2,FALSE),"")</f>
        <v/>
      </c>
      <c r="AF52" s="6" t="str">
        <f>IF($T52&gt;0,VLOOKUP($T52,[1]ForLookup!$A$2:$P$768,AF$2,FALSE),"")</f>
        <v/>
      </c>
      <c r="AG52" s="8" t="str">
        <f>IF($T52&gt;0,VLOOKUP($T52,[1]ForLookup!$A$2:$P$768,AG$2,FALSE),"")</f>
        <v/>
      </c>
      <c r="AH52" s="5" t="str">
        <f>IF($T52&gt;0,VLOOKUP($T52,[1]ForLookup!$A$2:$P$768,AH$2,FALSE),"")</f>
        <v/>
      </c>
      <c r="AI52" s="5" t="str">
        <f>IF($T52&gt;0,VLOOKUP($T52,[1]ForLookup!$A$2:$P$768,AI$2,FALSE),"")</f>
        <v/>
      </c>
      <c r="AJ52" s="6" t="str">
        <f>IF($T52&gt;0,VLOOKUP($T52,[1]ForLookup!$A$2:$P$768,AJ$2,FALSE),"")</f>
        <v/>
      </c>
      <c r="AK52" s="8" t="str">
        <f>IF($T52&gt;0,VLOOKUP($T52,[1]ForLookup!$A$2:$P$768,AK$2,FALSE),"")</f>
        <v/>
      </c>
      <c r="AL52" s="7" t="str">
        <f>IF($T52&gt;0,VLOOKUP($T52,[1]ForLookup!$A$2:$P$768,AL$2,FALSE),"")</f>
        <v/>
      </c>
      <c r="AM52" s="7" t="str">
        <f>IF($T52&gt;0,VLOOKUP($T52,[1]ForLookup!$A$2:$P$768,AM$2,FALSE),"")</f>
        <v/>
      </c>
      <c r="AN52" s="7" t="str">
        <f>IF($T52&gt;0,VLOOKUP($T52,[1]ForLookup!$A$2:$P$768,AN$2,FALSE),"")</f>
        <v/>
      </c>
      <c r="AO52" s="8" t="str">
        <f>IF($T52&gt;0,VLOOKUP($T52,[1]ForLookup!$A$2:$P$768,AO$2,FALSE),"")</f>
        <v/>
      </c>
      <c r="AP52" s="9"/>
    </row>
    <row r="53" spans="20:42">
      <c r="T53" s="1">
        <f>VLOOKUP($Y$7,CountyMatrix!$A$2:$CR$68,W53,FALSE)</f>
        <v>0</v>
      </c>
      <c r="U53" s="1">
        <f t="shared" si="1"/>
        <v>-30</v>
      </c>
      <c r="V53" s="1">
        <v>40</v>
      </c>
      <c r="W53" s="1">
        <v>42</v>
      </c>
      <c r="AA53" s="9"/>
      <c r="AB53" s="9" t="str">
        <f>IF($T53&gt;0,VLOOKUP($T53,[1]ForLookup!$A$2:$P$768,AB$2,FALSE),"")</f>
        <v/>
      </c>
      <c r="AC53" s="18" t="str">
        <f>IF($T53&gt;0,VLOOKUP($T53,[1]ForLookup!$A$2:$P$768,AC$2,FALSE),"")</f>
        <v/>
      </c>
      <c r="AD53" s="5" t="str">
        <f>IF($T53&gt;0,VLOOKUP($T53,[1]ForLookup!$A$2:$P$768,AD$2,FALSE),"")</f>
        <v/>
      </c>
      <c r="AE53" s="5" t="str">
        <f>IF($T53&gt;0,VLOOKUP($T53,[1]ForLookup!$A$2:$P$768,AE$2,FALSE),"")</f>
        <v/>
      </c>
      <c r="AF53" s="6" t="str">
        <f>IF($T53&gt;0,VLOOKUP($T53,[1]ForLookup!$A$2:$P$768,AF$2,FALSE),"")</f>
        <v/>
      </c>
      <c r="AG53" s="8" t="str">
        <f>IF($T53&gt;0,VLOOKUP($T53,[1]ForLookup!$A$2:$P$768,AG$2,FALSE),"")</f>
        <v/>
      </c>
      <c r="AH53" s="5" t="str">
        <f>IF($T53&gt;0,VLOOKUP($T53,[1]ForLookup!$A$2:$P$768,AH$2,FALSE),"")</f>
        <v/>
      </c>
      <c r="AI53" s="5" t="str">
        <f>IF($T53&gt;0,VLOOKUP($T53,[1]ForLookup!$A$2:$P$768,AI$2,FALSE),"")</f>
        <v/>
      </c>
      <c r="AJ53" s="6" t="str">
        <f>IF($T53&gt;0,VLOOKUP($T53,[1]ForLookup!$A$2:$P$768,AJ$2,FALSE),"")</f>
        <v/>
      </c>
      <c r="AK53" s="8" t="str">
        <f>IF($T53&gt;0,VLOOKUP($T53,[1]ForLookup!$A$2:$P$768,AK$2,FALSE),"")</f>
        <v/>
      </c>
      <c r="AL53" s="7" t="str">
        <f>IF($T53&gt;0,VLOOKUP($T53,[1]ForLookup!$A$2:$P$768,AL$2,FALSE),"")</f>
        <v/>
      </c>
      <c r="AM53" s="7" t="str">
        <f>IF($T53&gt;0,VLOOKUP($T53,[1]ForLookup!$A$2:$P$768,AM$2,FALSE),"")</f>
        <v/>
      </c>
      <c r="AN53" s="7" t="str">
        <f>IF($T53&gt;0,VLOOKUP($T53,[1]ForLookup!$A$2:$P$768,AN$2,FALSE),"")</f>
        <v/>
      </c>
      <c r="AO53" s="8" t="str">
        <f>IF($T53&gt;0,VLOOKUP($T53,[1]ForLookup!$A$2:$P$768,AO$2,FALSE),"")</f>
        <v/>
      </c>
      <c r="AP53" s="9"/>
    </row>
    <row r="54" spans="20:42">
      <c r="T54" s="1">
        <f>VLOOKUP($Y$7,CountyMatrix!$A$2:$CR$68,W54,FALSE)</f>
        <v>0</v>
      </c>
      <c r="U54" s="1">
        <f t="shared" si="1"/>
        <v>-31</v>
      </c>
      <c r="V54" s="1">
        <v>41</v>
      </c>
      <c r="W54" s="1">
        <v>43</v>
      </c>
      <c r="AA54" s="9"/>
      <c r="AB54" s="9" t="str">
        <f>IF($T54&gt;0,VLOOKUP($T54,[1]ForLookup!$A$2:$P$768,AB$2,FALSE),"")</f>
        <v/>
      </c>
      <c r="AC54" s="18" t="str">
        <f>IF($T54&gt;0,VLOOKUP($T54,[1]ForLookup!$A$2:$P$768,AC$2,FALSE),"")</f>
        <v/>
      </c>
      <c r="AD54" s="5" t="str">
        <f>IF($T54&gt;0,VLOOKUP($T54,[1]ForLookup!$A$2:$P$768,AD$2,FALSE),"")</f>
        <v/>
      </c>
      <c r="AE54" s="5" t="str">
        <f>IF($T54&gt;0,VLOOKUP($T54,[1]ForLookup!$A$2:$P$768,AE$2,FALSE),"")</f>
        <v/>
      </c>
      <c r="AF54" s="6" t="str">
        <f>IF($T54&gt;0,VLOOKUP($T54,[1]ForLookup!$A$2:$P$768,AF$2,FALSE),"")</f>
        <v/>
      </c>
      <c r="AG54" s="8" t="str">
        <f>IF($T54&gt;0,VLOOKUP($T54,[1]ForLookup!$A$2:$P$768,AG$2,FALSE),"")</f>
        <v/>
      </c>
      <c r="AH54" s="5" t="str">
        <f>IF($T54&gt;0,VLOOKUP($T54,[1]ForLookup!$A$2:$P$768,AH$2,FALSE),"")</f>
        <v/>
      </c>
      <c r="AI54" s="5" t="str">
        <f>IF($T54&gt;0,VLOOKUP($T54,[1]ForLookup!$A$2:$P$768,AI$2,FALSE),"")</f>
        <v/>
      </c>
      <c r="AJ54" s="6" t="str">
        <f>IF($T54&gt;0,VLOOKUP($T54,[1]ForLookup!$A$2:$P$768,AJ$2,FALSE),"")</f>
        <v/>
      </c>
      <c r="AK54" s="8" t="str">
        <f>IF($T54&gt;0,VLOOKUP($T54,[1]ForLookup!$A$2:$P$768,AK$2,FALSE),"")</f>
        <v/>
      </c>
      <c r="AL54" s="7" t="str">
        <f>IF($T54&gt;0,VLOOKUP($T54,[1]ForLookup!$A$2:$P$768,AL$2,FALSE),"")</f>
        <v/>
      </c>
      <c r="AM54" s="7" t="str">
        <f>IF($T54&gt;0,VLOOKUP($T54,[1]ForLookup!$A$2:$P$768,AM$2,FALSE),"")</f>
        <v/>
      </c>
      <c r="AN54" s="7" t="str">
        <f>IF($T54&gt;0,VLOOKUP($T54,[1]ForLookup!$A$2:$P$768,AN$2,FALSE),"")</f>
        <v/>
      </c>
      <c r="AO54" s="8" t="str">
        <f>IF($T54&gt;0,VLOOKUP($T54,[1]ForLookup!$A$2:$P$768,AO$2,FALSE),"")</f>
        <v/>
      </c>
      <c r="AP54" s="9"/>
    </row>
    <row r="55" spans="20:42">
      <c r="T55" s="1">
        <f>VLOOKUP($Y$7,CountyMatrix!$A$2:$CR$68,W55,FALSE)</f>
        <v>0</v>
      </c>
      <c r="U55" s="1">
        <f t="shared" si="1"/>
        <v>-32</v>
      </c>
      <c r="V55" s="1">
        <v>42</v>
      </c>
      <c r="W55" s="1">
        <v>44</v>
      </c>
      <c r="AA55" s="9"/>
      <c r="AB55" s="9" t="str">
        <f>IF($T55&gt;0,VLOOKUP($T55,[1]ForLookup!$A$2:$P$768,AB$2,FALSE),"")</f>
        <v/>
      </c>
      <c r="AC55" s="18" t="str">
        <f>IF($T55&gt;0,VLOOKUP($T55,[1]ForLookup!$A$2:$P$768,AC$2,FALSE),"")</f>
        <v/>
      </c>
      <c r="AD55" s="5" t="str">
        <f>IF($T55&gt;0,VLOOKUP($T55,[1]ForLookup!$A$2:$P$768,AD$2,FALSE),"")</f>
        <v/>
      </c>
      <c r="AE55" s="5" t="str">
        <f>IF($T55&gt;0,VLOOKUP($T55,[1]ForLookup!$A$2:$P$768,AE$2,FALSE),"")</f>
        <v/>
      </c>
      <c r="AF55" s="6" t="str">
        <f>IF($T55&gt;0,VLOOKUP($T55,[1]ForLookup!$A$2:$P$768,AF$2,FALSE),"")</f>
        <v/>
      </c>
      <c r="AG55" s="8" t="str">
        <f>IF($T55&gt;0,VLOOKUP($T55,[1]ForLookup!$A$2:$P$768,AG$2,FALSE),"")</f>
        <v/>
      </c>
      <c r="AH55" s="5" t="str">
        <f>IF($T55&gt;0,VLOOKUP($T55,[1]ForLookup!$A$2:$P$768,AH$2,FALSE),"")</f>
        <v/>
      </c>
      <c r="AI55" s="5" t="str">
        <f>IF($T55&gt;0,VLOOKUP($T55,[1]ForLookup!$A$2:$P$768,AI$2,FALSE),"")</f>
        <v/>
      </c>
      <c r="AJ55" s="6" t="str">
        <f>IF($T55&gt;0,VLOOKUP($T55,[1]ForLookup!$A$2:$P$768,AJ$2,FALSE),"")</f>
        <v/>
      </c>
      <c r="AK55" s="8" t="str">
        <f>IF($T55&gt;0,VLOOKUP($T55,[1]ForLookup!$A$2:$P$768,AK$2,FALSE),"")</f>
        <v/>
      </c>
      <c r="AL55" s="7" t="str">
        <f>IF($T55&gt;0,VLOOKUP($T55,[1]ForLookup!$A$2:$P$768,AL$2,FALSE),"")</f>
        <v/>
      </c>
      <c r="AM55" s="7" t="str">
        <f>IF($T55&gt;0,VLOOKUP($T55,[1]ForLookup!$A$2:$P$768,AM$2,FALSE),"")</f>
        <v/>
      </c>
      <c r="AN55" s="7" t="str">
        <f>IF($T55&gt;0,VLOOKUP($T55,[1]ForLookup!$A$2:$P$768,AN$2,FALSE),"")</f>
        <v/>
      </c>
      <c r="AO55" s="8" t="str">
        <f>IF($T55&gt;0,VLOOKUP($T55,[1]ForLookup!$A$2:$P$768,AO$2,FALSE),"")</f>
        <v/>
      </c>
      <c r="AP55" s="9"/>
    </row>
    <row r="56" spans="20:42">
      <c r="T56" s="1">
        <f>VLOOKUP($Y$7,CountyMatrix!$A$2:$CR$68,W56,FALSE)</f>
        <v>0</v>
      </c>
      <c r="U56" s="1">
        <f t="shared" si="1"/>
        <v>-33</v>
      </c>
      <c r="V56" s="1">
        <v>43</v>
      </c>
      <c r="W56" s="1">
        <v>45</v>
      </c>
      <c r="AA56" s="9"/>
      <c r="AB56" s="9" t="str">
        <f>IF($T56&gt;0,VLOOKUP($T56,[1]ForLookup!$A$2:$P$768,AB$2,FALSE),"")</f>
        <v/>
      </c>
      <c r="AC56" s="18" t="str">
        <f>IF($T56&gt;0,VLOOKUP($T56,[1]ForLookup!$A$2:$P$768,AC$2,FALSE),"")</f>
        <v/>
      </c>
      <c r="AD56" s="5" t="str">
        <f>IF($T56&gt;0,VLOOKUP($T56,[1]ForLookup!$A$2:$P$768,AD$2,FALSE),"")</f>
        <v/>
      </c>
      <c r="AE56" s="5" t="str">
        <f>IF($T56&gt;0,VLOOKUP($T56,[1]ForLookup!$A$2:$P$768,AE$2,FALSE),"")</f>
        <v/>
      </c>
      <c r="AF56" s="6" t="str">
        <f>IF($T56&gt;0,VLOOKUP($T56,[1]ForLookup!$A$2:$P$768,AF$2,FALSE),"")</f>
        <v/>
      </c>
      <c r="AG56" s="8" t="str">
        <f>IF($T56&gt;0,VLOOKUP($T56,[1]ForLookup!$A$2:$P$768,AG$2,FALSE),"")</f>
        <v/>
      </c>
      <c r="AH56" s="5" t="str">
        <f>IF($T56&gt;0,VLOOKUP($T56,[1]ForLookup!$A$2:$P$768,AH$2,FALSE),"")</f>
        <v/>
      </c>
      <c r="AI56" s="5" t="str">
        <f>IF($T56&gt;0,VLOOKUP($T56,[1]ForLookup!$A$2:$P$768,AI$2,FALSE),"")</f>
        <v/>
      </c>
      <c r="AJ56" s="6" t="str">
        <f>IF($T56&gt;0,VLOOKUP($T56,[1]ForLookup!$A$2:$P$768,AJ$2,FALSE),"")</f>
        <v/>
      </c>
      <c r="AK56" s="8" t="str">
        <f>IF($T56&gt;0,VLOOKUP($T56,[1]ForLookup!$A$2:$P$768,AK$2,FALSE),"")</f>
        <v/>
      </c>
      <c r="AL56" s="7" t="str">
        <f>IF($T56&gt;0,VLOOKUP($T56,[1]ForLookup!$A$2:$P$768,AL$2,FALSE),"")</f>
        <v/>
      </c>
      <c r="AM56" s="7" t="str">
        <f>IF($T56&gt;0,VLOOKUP($T56,[1]ForLookup!$A$2:$P$768,AM$2,FALSE),"")</f>
        <v/>
      </c>
      <c r="AN56" s="7" t="str">
        <f>IF($T56&gt;0,VLOOKUP($T56,[1]ForLookup!$A$2:$P$768,AN$2,FALSE),"")</f>
        <v/>
      </c>
      <c r="AO56" s="8" t="str">
        <f>IF($T56&gt;0,VLOOKUP($T56,[1]ForLookup!$A$2:$P$768,AO$2,FALSE),"")</f>
        <v/>
      </c>
      <c r="AP56" s="9"/>
    </row>
    <row r="57" spans="20:42">
      <c r="T57" s="1">
        <f>VLOOKUP($Y$7,CountyMatrix!$A$2:$CR$68,W57,FALSE)</f>
        <v>0</v>
      </c>
      <c r="U57" s="1">
        <f t="shared" si="1"/>
        <v>-34</v>
      </c>
      <c r="V57" s="1">
        <v>44</v>
      </c>
      <c r="W57" s="1">
        <v>46</v>
      </c>
      <c r="AA57" s="9"/>
      <c r="AB57" s="9" t="str">
        <f>IF($T57&gt;0,VLOOKUP($T57,[1]ForLookup!$A$2:$P$768,AB$2,FALSE),"")</f>
        <v/>
      </c>
      <c r="AC57" s="18" t="str">
        <f>IF($T57&gt;0,VLOOKUP($T57,[1]ForLookup!$A$2:$P$768,AC$2,FALSE),"")</f>
        <v/>
      </c>
      <c r="AD57" s="5" t="str">
        <f>IF($T57&gt;0,VLOOKUP($T57,[1]ForLookup!$A$2:$P$768,AD$2,FALSE),"")</f>
        <v/>
      </c>
      <c r="AE57" s="5" t="str">
        <f>IF($T57&gt;0,VLOOKUP($T57,[1]ForLookup!$A$2:$P$768,AE$2,FALSE),"")</f>
        <v/>
      </c>
      <c r="AF57" s="6" t="str">
        <f>IF($T57&gt;0,VLOOKUP($T57,[1]ForLookup!$A$2:$P$768,AF$2,FALSE),"")</f>
        <v/>
      </c>
      <c r="AG57" s="8" t="str">
        <f>IF($T57&gt;0,VLOOKUP($T57,[1]ForLookup!$A$2:$P$768,AG$2,FALSE),"")</f>
        <v/>
      </c>
      <c r="AH57" s="5" t="str">
        <f>IF($T57&gt;0,VLOOKUP($T57,[1]ForLookup!$A$2:$P$768,AH$2,FALSE),"")</f>
        <v/>
      </c>
      <c r="AI57" s="5" t="str">
        <f>IF($T57&gt;0,VLOOKUP($T57,[1]ForLookup!$A$2:$P$768,AI$2,FALSE),"")</f>
        <v/>
      </c>
      <c r="AJ57" s="6" t="str">
        <f>IF($T57&gt;0,VLOOKUP($T57,[1]ForLookup!$A$2:$P$768,AJ$2,FALSE),"")</f>
        <v/>
      </c>
      <c r="AK57" s="8" t="str">
        <f>IF($T57&gt;0,VLOOKUP($T57,[1]ForLookup!$A$2:$P$768,AK$2,FALSE),"")</f>
        <v/>
      </c>
      <c r="AL57" s="7" t="str">
        <f>IF($T57&gt;0,VLOOKUP($T57,[1]ForLookup!$A$2:$P$768,AL$2,FALSE),"")</f>
        <v/>
      </c>
      <c r="AM57" s="7" t="str">
        <f>IF($T57&gt;0,VLOOKUP($T57,[1]ForLookup!$A$2:$P$768,AM$2,FALSE),"")</f>
        <v/>
      </c>
      <c r="AN57" s="7" t="str">
        <f>IF($T57&gt;0,VLOOKUP($T57,[1]ForLookup!$A$2:$P$768,AN$2,FALSE),"")</f>
        <v/>
      </c>
      <c r="AO57" s="8" t="str">
        <f>IF($T57&gt;0,VLOOKUP($T57,[1]ForLookup!$A$2:$P$768,AO$2,FALSE),"")</f>
        <v/>
      </c>
      <c r="AP57" s="9"/>
    </row>
    <row r="58" spans="20:42">
      <c r="T58" s="1">
        <f>VLOOKUP($Y$7,CountyMatrix!$A$2:$CR$68,W58,FALSE)</f>
        <v>0</v>
      </c>
      <c r="U58" s="1">
        <f t="shared" si="1"/>
        <v>-35</v>
      </c>
      <c r="V58" s="1">
        <v>45</v>
      </c>
      <c r="W58" s="1">
        <v>47</v>
      </c>
      <c r="AA58" s="9"/>
      <c r="AB58" s="9" t="str">
        <f>IF($T58&gt;0,VLOOKUP($T58,[1]ForLookup!$A$2:$P$768,AB$2,FALSE),"")</f>
        <v/>
      </c>
      <c r="AC58" s="18" t="str">
        <f>IF($T58&gt;0,VLOOKUP($T58,[1]ForLookup!$A$2:$P$768,AC$2,FALSE),"")</f>
        <v/>
      </c>
      <c r="AD58" s="5" t="str">
        <f>IF($T58&gt;0,VLOOKUP($T58,[1]ForLookup!$A$2:$P$768,AD$2,FALSE),"")</f>
        <v/>
      </c>
      <c r="AE58" s="5" t="str">
        <f>IF($T58&gt;0,VLOOKUP($T58,[1]ForLookup!$A$2:$P$768,AE$2,FALSE),"")</f>
        <v/>
      </c>
      <c r="AF58" s="6" t="str">
        <f>IF($T58&gt;0,VLOOKUP($T58,[1]ForLookup!$A$2:$P$768,AF$2,FALSE),"")</f>
        <v/>
      </c>
      <c r="AG58" s="8" t="str">
        <f>IF($T58&gt;0,VLOOKUP($T58,[1]ForLookup!$A$2:$P$768,AG$2,FALSE),"")</f>
        <v/>
      </c>
      <c r="AH58" s="5" t="str">
        <f>IF($T58&gt;0,VLOOKUP($T58,[1]ForLookup!$A$2:$P$768,AH$2,FALSE),"")</f>
        <v/>
      </c>
      <c r="AI58" s="5" t="str">
        <f>IF($T58&gt;0,VLOOKUP($T58,[1]ForLookup!$A$2:$P$768,AI$2,FALSE),"")</f>
        <v/>
      </c>
      <c r="AJ58" s="6" t="str">
        <f>IF($T58&gt;0,VLOOKUP($T58,[1]ForLookup!$A$2:$P$768,AJ$2,FALSE),"")</f>
        <v/>
      </c>
      <c r="AK58" s="8" t="str">
        <f>IF($T58&gt;0,VLOOKUP($T58,[1]ForLookup!$A$2:$P$768,AK$2,FALSE),"")</f>
        <v/>
      </c>
      <c r="AL58" s="7" t="str">
        <f>IF($T58&gt;0,VLOOKUP($T58,[1]ForLookup!$A$2:$P$768,AL$2,FALSE),"")</f>
        <v/>
      </c>
      <c r="AM58" s="7" t="str">
        <f>IF($T58&gt;0,VLOOKUP($T58,[1]ForLookup!$A$2:$P$768,AM$2,FALSE),"")</f>
        <v/>
      </c>
      <c r="AN58" s="7" t="str">
        <f>IF($T58&gt;0,VLOOKUP($T58,[1]ForLookup!$A$2:$P$768,AN$2,FALSE),"")</f>
        <v/>
      </c>
      <c r="AO58" s="8" t="str">
        <f>IF($T58&gt;0,VLOOKUP($T58,[1]ForLookup!$A$2:$P$768,AO$2,FALSE),"")</f>
        <v/>
      </c>
      <c r="AP58" s="9"/>
    </row>
    <row r="59" spans="20:42">
      <c r="T59" s="1">
        <f>VLOOKUP($Y$7,CountyMatrix!$A$2:$CR$68,W59,FALSE)</f>
        <v>0</v>
      </c>
      <c r="U59" s="1">
        <f t="shared" si="1"/>
        <v>-36</v>
      </c>
      <c r="V59" s="1">
        <v>46</v>
      </c>
      <c r="W59" s="1">
        <v>48</v>
      </c>
      <c r="AA59" s="9"/>
      <c r="AB59" s="9" t="str">
        <f>IF($T59&gt;0,VLOOKUP($T59,[1]ForLookup!$A$2:$P$768,AB$2,FALSE),"")</f>
        <v/>
      </c>
      <c r="AC59" s="18" t="str">
        <f>IF($T59&gt;0,VLOOKUP($T59,[1]ForLookup!$A$2:$P$768,AC$2,FALSE),"")</f>
        <v/>
      </c>
      <c r="AD59" s="5" t="str">
        <f>IF($T59&gt;0,VLOOKUP($T59,[1]ForLookup!$A$2:$P$768,AD$2,FALSE),"")</f>
        <v/>
      </c>
      <c r="AE59" s="5" t="str">
        <f>IF($T59&gt;0,VLOOKUP($T59,[1]ForLookup!$A$2:$P$768,AE$2,FALSE),"")</f>
        <v/>
      </c>
      <c r="AF59" s="6" t="str">
        <f>IF($T59&gt;0,VLOOKUP($T59,[1]ForLookup!$A$2:$P$768,AF$2,FALSE),"")</f>
        <v/>
      </c>
      <c r="AG59" s="8" t="str">
        <f>IF($T59&gt;0,VLOOKUP($T59,[1]ForLookup!$A$2:$P$768,AG$2,FALSE),"")</f>
        <v/>
      </c>
      <c r="AH59" s="5" t="str">
        <f>IF($T59&gt;0,VLOOKUP($T59,[1]ForLookup!$A$2:$P$768,AH$2,FALSE),"")</f>
        <v/>
      </c>
      <c r="AI59" s="5" t="str">
        <f>IF($T59&gt;0,VLOOKUP($T59,[1]ForLookup!$A$2:$P$768,AI$2,FALSE),"")</f>
        <v/>
      </c>
      <c r="AJ59" s="6" t="str">
        <f>IF($T59&gt;0,VLOOKUP($T59,[1]ForLookup!$A$2:$P$768,AJ$2,FALSE),"")</f>
        <v/>
      </c>
      <c r="AK59" s="8" t="str">
        <f>IF($T59&gt;0,VLOOKUP($T59,[1]ForLookup!$A$2:$P$768,AK$2,FALSE),"")</f>
        <v/>
      </c>
      <c r="AL59" s="7" t="str">
        <f>IF($T59&gt;0,VLOOKUP($T59,[1]ForLookup!$A$2:$P$768,AL$2,FALSE),"")</f>
        <v/>
      </c>
      <c r="AM59" s="7" t="str">
        <f>IF($T59&gt;0,VLOOKUP($T59,[1]ForLookup!$A$2:$P$768,AM$2,FALSE),"")</f>
        <v/>
      </c>
      <c r="AN59" s="7" t="str">
        <f>IF($T59&gt;0,VLOOKUP($T59,[1]ForLookup!$A$2:$P$768,AN$2,FALSE),"")</f>
        <v/>
      </c>
      <c r="AO59" s="8" t="str">
        <f>IF($T59&gt;0,VLOOKUP($T59,[1]ForLookup!$A$2:$P$768,AO$2,FALSE),"")</f>
        <v/>
      </c>
      <c r="AP59" s="9"/>
    </row>
    <row r="60" spans="20:42">
      <c r="T60" s="1">
        <f>VLOOKUP($Y$7,CountyMatrix!$A$2:$CR$68,W60,FALSE)</f>
        <v>0</v>
      </c>
      <c r="U60" s="1">
        <f t="shared" si="1"/>
        <v>-37</v>
      </c>
      <c r="V60" s="1">
        <v>47</v>
      </c>
      <c r="W60" s="1">
        <v>49</v>
      </c>
      <c r="AA60" s="9"/>
      <c r="AB60" s="9" t="str">
        <f>IF($T60&gt;0,VLOOKUP($T60,[1]ForLookup!$A$2:$P$768,AB$2,FALSE),"")</f>
        <v/>
      </c>
      <c r="AC60" s="18" t="str">
        <f>IF($T60&gt;0,VLOOKUP($T60,[1]ForLookup!$A$2:$P$768,AC$2,FALSE),"")</f>
        <v/>
      </c>
      <c r="AD60" s="5" t="str">
        <f>IF($T60&gt;0,VLOOKUP($T60,[1]ForLookup!$A$2:$P$768,AD$2,FALSE),"")</f>
        <v/>
      </c>
      <c r="AE60" s="5" t="str">
        <f>IF($T60&gt;0,VLOOKUP($T60,[1]ForLookup!$A$2:$P$768,AE$2,FALSE),"")</f>
        <v/>
      </c>
      <c r="AF60" s="6" t="str">
        <f>IF($T60&gt;0,VLOOKUP($T60,[1]ForLookup!$A$2:$P$768,AF$2,FALSE),"")</f>
        <v/>
      </c>
      <c r="AG60" s="8" t="str">
        <f>IF($T60&gt;0,VLOOKUP($T60,[1]ForLookup!$A$2:$P$768,AG$2,FALSE),"")</f>
        <v/>
      </c>
      <c r="AH60" s="5" t="str">
        <f>IF($T60&gt;0,VLOOKUP($T60,[1]ForLookup!$A$2:$P$768,AH$2,FALSE),"")</f>
        <v/>
      </c>
      <c r="AI60" s="5" t="str">
        <f>IF($T60&gt;0,VLOOKUP($T60,[1]ForLookup!$A$2:$P$768,AI$2,FALSE),"")</f>
        <v/>
      </c>
      <c r="AJ60" s="6" t="str">
        <f>IF($T60&gt;0,VLOOKUP($T60,[1]ForLookup!$A$2:$P$768,AJ$2,FALSE),"")</f>
        <v/>
      </c>
      <c r="AK60" s="8" t="str">
        <f>IF($T60&gt;0,VLOOKUP($T60,[1]ForLookup!$A$2:$P$768,AK$2,FALSE),"")</f>
        <v/>
      </c>
      <c r="AL60" s="7" t="str">
        <f>IF($T60&gt;0,VLOOKUP($T60,[1]ForLookup!$A$2:$P$768,AL$2,FALSE),"")</f>
        <v/>
      </c>
      <c r="AM60" s="7" t="str">
        <f>IF($T60&gt;0,VLOOKUP($T60,[1]ForLookup!$A$2:$P$768,AM$2,FALSE),"")</f>
        <v/>
      </c>
      <c r="AN60" s="7" t="str">
        <f>IF($T60&gt;0,VLOOKUP($T60,[1]ForLookup!$A$2:$P$768,AN$2,FALSE),"")</f>
        <v/>
      </c>
      <c r="AO60" s="8" t="str">
        <f>IF($T60&gt;0,VLOOKUP($T60,[1]ForLookup!$A$2:$P$768,AO$2,FALSE),"")</f>
        <v/>
      </c>
      <c r="AP60" s="9"/>
    </row>
    <row r="61" spans="20:42">
      <c r="T61" s="1">
        <f>VLOOKUP($Y$7,CountyMatrix!$A$2:$CR$68,W61,FALSE)</f>
        <v>0</v>
      </c>
      <c r="U61" s="1">
        <f t="shared" si="1"/>
        <v>-38</v>
      </c>
      <c r="V61" s="1">
        <v>48</v>
      </c>
      <c r="W61" s="1">
        <v>50</v>
      </c>
      <c r="AA61" s="9"/>
      <c r="AB61" s="9" t="str">
        <f>IF($T61&gt;0,VLOOKUP($T61,[1]ForLookup!$A$2:$P$768,AB$2,FALSE),"")</f>
        <v/>
      </c>
      <c r="AC61" s="18" t="str">
        <f>IF($T61&gt;0,VLOOKUP($T61,[1]ForLookup!$A$2:$P$768,AC$2,FALSE),"")</f>
        <v/>
      </c>
      <c r="AD61" s="5" t="str">
        <f>IF($T61&gt;0,VLOOKUP($T61,[1]ForLookup!$A$2:$P$768,AD$2,FALSE),"")</f>
        <v/>
      </c>
      <c r="AE61" s="5" t="str">
        <f>IF($T61&gt;0,VLOOKUP($T61,[1]ForLookup!$A$2:$P$768,AE$2,FALSE),"")</f>
        <v/>
      </c>
      <c r="AF61" s="6" t="str">
        <f>IF($T61&gt;0,VLOOKUP($T61,[1]ForLookup!$A$2:$P$768,AF$2,FALSE),"")</f>
        <v/>
      </c>
      <c r="AG61" s="8" t="str">
        <f>IF($T61&gt;0,VLOOKUP($T61,[1]ForLookup!$A$2:$P$768,AG$2,FALSE),"")</f>
        <v/>
      </c>
      <c r="AH61" s="5" t="str">
        <f>IF($T61&gt;0,VLOOKUP($T61,[1]ForLookup!$A$2:$P$768,AH$2,FALSE),"")</f>
        <v/>
      </c>
      <c r="AI61" s="5" t="str">
        <f>IF($T61&gt;0,VLOOKUP($T61,[1]ForLookup!$A$2:$P$768,AI$2,FALSE),"")</f>
        <v/>
      </c>
      <c r="AJ61" s="6" t="str">
        <f>IF($T61&gt;0,VLOOKUP($T61,[1]ForLookup!$A$2:$P$768,AJ$2,FALSE),"")</f>
        <v/>
      </c>
      <c r="AK61" s="8" t="str">
        <f>IF($T61&gt;0,VLOOKUP($T61,[1]ForLookup!$A$2:$P$768,AK$2,FALSE),"")</f>
        <v/>
      </c>
      <c r="AL61" s="7" t="str">
        <f>IF($T61&gt;0,VLOOKUP($T61,[1]ForLookup!$A$2:$P$768,AL$2,FALSE),"")</f>
        <v/>
      </c>
      <c r="AM61" s="7" t="str">
        <f>IF($T61&gt;0,VLOOKUP($T61,[1]ForLookup!$A$2:$P$768,AM$2,FALSE),"")</f>
        <v/>
      </c>
      <c r="AN61" s="7" t="str">
        <f>IF($T61&gt;0,VLOOKUP($T61,[1]ForLookup!$A$2:$P$768,AN$2,FALSE),"")</f>
        <v/>
      </c>
      <c r="AO61" s="8" t="str">
        <f>IF($T61&gt;0,VLOOKUP($T61,[1]ForLookup!$A$2:$P$768,AO$2,FALSE),"")</f>
        <v/>
      </c>
      <c r="AP61" s="9"/>
    </row>
    <row r="62" spans="20:42">
      <c r="T62" s="1">
        <f>VLOOKUP($Y$7,CountyMatrix!$A$2:$CR$68,W62,FALSE)</f>
        <v>0</v>
      </c>
      <c r="U62" s="1">
        <f t="shared" si="1"/>
        <v>-39</v>
      </c>
      <c r="V62" s="1">
        <v>49</v>
      </c>
      <c r="W62" s="1">
        <v>51</v>
      </c>
      <c r="AA62" s="9"/>
      <c r="AB62" s="9" t="str">
        <f>IF($T62&gt;0,VLOOKUP($T62,[1]ForLookup!$A$2:$P$768,AB$2,FALSE),"")</f>
        <v/>
      </c>
      <c r="AC62" s="18" t="str">
        <f>IF($T62&gt;0,VLOOKUP($T62,[1]ForLookup!$A$2:$P$768,AC$2,FALSE),"")</f>
        <v/>
      </c>
      <c r="AD62" s="5" t="str">
        <f>IF($T62&gt;0,VLOOKUP($T62,[1]ForLookup!$A$2:$P$768,AD$2,FALSE),"")</f>
        <v/>
      </c>
      <c r="AE62" s="5" t="str">
        <f>IF($T62&gt;0,VLOOKUP($T62,[1]ForLookup!$A$2:$P$768,AE$2,FALSE),"")</f>
        <v/>
      </c>
      <c r="AF62" s="6" t="str">
        <f>IF($T62&gt;0,VLOOKUP($T62,[1]ForLookup!$A$2:$P$768,AF$2,FALSE),"")</f>
        <v/>
      </c>
      <c r="AG62" s="8" t="str">
        <f>IF($T62&gt;0,VLOOKUP($T62,[1]ForLookup!$A$2:$P$768,AG$2,FALSE),"")</f>
        <v/>
      </c>
      <c r="AH62" s="5" t="str">
        <f>IF($T62&gt;0,VLOOKUP($T62,[1]ForLookup!$A$2:$P$768,AH$2,FALSE),"")</f>
        <v/>
      </c>
      <c r="AI62" s="5" t="str">
        <f>IF($T62&gt;0,VLOOKUP($T62,[1]ForLookup!$A$2:$P$768,AI$2,FALSE),"")</f>
        <v/>
      </c>
      <c r="AJ62" s="6" t="str">
        <f>IF($T62&gt;0,VLOOKUP($T62,[1]ForLookup!$A$2:$P$768,AJ$2,FALSE),"")</f>
        <v/>
      </c>
      <c r="AK62" s="8" t="str">
        <f>IF($T62&gt;0,VLOOKUP($T62,[1]ForLookup!$A$2:$P$768,AK$2,FALSE),"")</f>
        <v/>
      </c>
      <c r="AL62" s="7" t="str">
        <f>IF($T62&gt;0,VLOOKUP($T62,[1]ForLookup!$A$2:$P$768,AL$2,FALSE),"")</f>
        <v/>
      </c>
      <c r="AM62" s="7" t="str">
        <f>IF($T62&gt;0,VLOOKUP($T62,[1]ForLookup!$A$2:$P$768,AM$2,FALSE),"")</f>
        <v/>
      </c>
      <c r="AN62" s="7" t="str">
        <f>IF($T62&gt;0,VLOOKUP($T62,[1]ForLookup!$A$2:$P$768,AN$2,FALSE),"")</f>
        <v/>
      </c>
      <c r="AO62" s="8" t="str">
        <f>IF($T62&gt;0,VLOOKUP($T62,[1]ForLookup!$A$2:$P$768,AO$2,FALSE),"")</f>
        <v/>
      </c>
      <c r="AP62" s="9"/>
    </row>
    <row r="63" spans="20:42">
      <c r="T63" s="1">
        <f>VLOOKUP($Y$7,CountyMatrix!$A$2:$CR$68,W63,FALSE)</f>
        <v>0</v>
      </c>
      <c r="U63" s="1">
        <f t="shared" si="1"/>
        <v>-40</v>
      </c>
      <c r="V63" s="1">
        <v>50</v>
      </c>
      <c r="W63" s="1">
        <v>52</v>
      </c>
      <c r="AA63" s="9"/>
      <c r="AB63" s="9" t="str">
        <f>IF($T63&gt;0,VLOOKUP($T63,[1]ForLookup!$A$2:$P$768,AB$2,FALSE),"")</f>
        <v/>
      </c>
      <c r="AC63" s="18" t="str">
        <f>IF($T63&gt;0,VLOOKUP($T63,[1]ForLookup!$A$2:$P$768,AC$2,FALSE),"")</f>
        <v/>
      </c>
      <c r="AD63" s="5" t="str">
        <f>IF($T63&gt;0,VLOOKUP($T63,[1]ForLookup!$A$2:$P$768,AD$2,FALSE),"")</f>
        <v/>
      </c>
      <c r="AE63" s="5" t="str">
        <f>IF($T63&gt;0,VLOOKUP($T63,[1]ForLookup!$A$2:$P$768,AE$2,FALSE),"")</f>
        <v/>
      </c>
      <c r="AF63" s="6" t="str">
        <f>IF($T63&gt;0,VLOOKUP($T63,[1]ForLookup!$A$2:$P$768,AF$2,FALSE),"")</f>
        <v/>
      </c>
      <c r="AG63" s="8" t="str">
        <f>IF($T63&gt;0,VLOOKUP($T63,[1]ForLookup!$A$2:$P$768,AG$2,FALSE),"")</f>
        <v/>
      </c>
      <c r="AH63" s="5" t="str">
        <f>IF($T63&gt;0,VLOOKUP($T63,[1]ForLookup!$A$2:$P$768,AH$2,FALSE),"")</f>
        <v/>
      </c>
      <c r="AI63" s="5" t="str">
        <f>IF($T63&gt;0,VLOOKUP($T63,[1]ForLookup!$A$2:$P$768,AI$2,FALSE),"")</f>
        <v/>
      </c>
      <c r="AJ63" s="6" t="str">
        <f>IF($T63&gt;0,VLOOKUP($T63,[1]ForLookup!$A$2:$P$768,AJ$2,FALSE),"")</f>
        <v/>
      </c>
      <c r="AK63" s="8" t="str">
        <f>IF($T63&gt;0,VLOOKUP($T63,[1]ForLookup!$A$2:$P$768,AK$2,FALSE),"")</f>
        <v/>
      </c>
      <c r="AL63" s="7" t="str">
        <f>IF($T63&gt;0,VLOOKUP($T63,[1]ForLookup!$A$2:$P$768,AL$2,FALSE),"")</f>
        <v/>
      </c>
      <c r="AM63" s="7" t="str">
        <f>IF($T63&gt;0,VLOOKUP($T63,[1]ForLookup!$A$2:$P$768,AM$2,FALSE),"")</f>
        <v/>
      </c>
      <c r="AN63" s="7" t="str">
        <f>IF($T63&gt;0,VLOOKUP($T63,[1]ForLookup!$A$2:$P$768,AN$2,FALSE),"")</f>
        <v/>
      </c>
      <c r="AO63" s="8" t="str">
        <f>IF($T63&gt;0,VLOOKUP($T63,[1]ForLookup!$A$2:$P$768,AO$2,FALSE),"")</f>
        <v/>
      </c>
      <c r="AP63" s="9"/>
    </row>
    <row r="64" spans="20:42">
      <c r="T64" s="1">
        <f>VLOOKUP($Y$7,CountyMatrix!$A$2:$CR$68,W64,FALSE)</f>
        <v>0</v>
      </c>
      <c r="U64" s="1">
        <f t="shared" si="1"/>
        <v>-41</v>
      </c>
      <c r="V64" s="1">
        <v>51</v>
      </c>
      <c r="W64" s="1">
        <v>53</v>
      </c>
      <c r="AA64" s="9"/>
      <c r="AB64" s="9" t="str">
        <f>IF($T64&gt;0,VLOOKUP($T64,[1]ForLookup!$A$2:$P$768,AB$2,FALSE),"")</f>
        <v/>
      </c>
      <c r="AC64" s="18" t="str">
        <f>IF($T64&gt;0,VLOOKUP($T64,[1]ForLookup!$A$2:$P$768,AC$2,FALSE),"")</f>
        <v/>
      </c>
      <c r="AD64" s="5" t="str">
        <f>IF($T64&gt;0,VLOOKUP($T64,[1]ForLookup!$A$2:$P$768,AD$2,FALSE),"")</f>
        <v/>
      </c>
      <c r="AE64" s="5" t="str">
        <f>IF($T64&gt;0,VLOOKUP($T64,[1]ForLookup!$A$2:$P$768,AE$2,FALSE),"")</f>
        <v/>
      </c>
      <c r="AF64" s="6" t="str">
        <f>IF($T64&gt;0,VLOOKUP($T64,[1]ForLookup!$A$2:$P$768,AF$2,FALSE),"")</f>
        <v/>
      </c>
      <c r="AG64" s="8" t="str">
        <f>IF($T64&gt;0,VLOOKUP($T64,[1]ForLookup!$A$2:$P$768,AG$2,FALSE),"")</f>
        <v/>
      </c>
      <c r="AH64" s="5" t="str">
        <f>IF($T64&gt;0,VLOOKUP($T64,[1]ForLookup!$A$2:$P$768,AH$2,FALSE),"")</f>
        <v/>
      </c>
      <c r="AI64" s="5" t="str">
        <f>IF($T64&gt;0,VLOOKUP($T64,[1]ForLookup!$A$2:$P$768,AI$2,FALSE),"")</f>
        <v/>
      </c>
      <c r="AJ64" s="6" t="str">
        <f>IF($T64&gt;0,VLOOKUP($T64,[1]ForLookup!$A$2:$P$768,AJ$2,FALSE),"")</f>
        <v/>
      </c>
      <c r="AK64" s="8" t="str">
        <f>IF($T64&gt;0,VLOOKUP($T64,[1]ForLookup!$A$2:$P$768,AK$2,FALSE),"")</f>
        <v/>
      </c>
      <c r="AL64" s="7" t="str">
        <f>IF($T64&gt;0,VLOOKUP($T64,[1]ForLookup!$A$2:$P$768,AL$2,FALSE),"")</f>
        <v/>
      </c>
      <c r="AM64" s="7" t="str">
        <f>IF($T64&gt;0,VLOOKUP($T64,[1]ForLookup!$A$2:$P$768,AM$2,FALSE),"")</f>
        <v/>
      </c>
      <c r="AN64" s="7" t="str">
        <f>IF($T64&gt;0,VLOOKUP($T64,[1]ForLookup!$A$2:$P$768,AN$2,FALSE),"")</f>
        <v/>
      </c>
      <c r="AO64" s="8" t="str">
        <f>IF($T64&gt;0,VLOOKUP($T64,[1]ForLookup!$A$2:$P$768,AO$2,FALSE),"")</f>
        <v/>
      </c>
      <c r="AP64" s="9"/>
    </row>
    <row r="65" spans="20:42">
      <c r="T65" s="1">
        <f>VLOOKUP($Y$7,CountyMatrix!$A$2:$CR$68,W65,FALSE)</f>
        <v>0</v>
      </c>
      <c r="U65" s="1">
        <f t="shared" si="1"/>
        <v>-42</v>
      </c>
      <c r="V65" s="1">
        <v>52</v>
      </c>
      <c r="W65" s="1">
        <v>54</v>
      </c>
      <c r="AA65" s="9"/>
      <c r="AB65" s="9" t="str">
        <f>IF($T65&gt;0,VLOOKUP($T65,[1]ForLookup!$A$2:$P$768,AB$2,FALSE),"")</f>
        <v/>
      </c>
      <c r="AC65" s="18" t="str">
        <f>IF($T65&gt;0,VLOOKUP($T65,[1]ForLookup!$A$2:$P$768,AC$2,FALSE),"")</f>
        <v/>
      </c>
      <c r="AD65" s="5" t="str">
        <f>IF($T65&gt;0,VLOOKUP($T65,[1]ForLookup!$A$2:$P$768,AD$2,FALSE),"")</f>
        <v/>
      </c>
      <c r="AE65" s="5" t="str">
        <f>IF($T65&gt;0,VLOOKUP($T65,[1]ForLookup!$A$2:$P$768,AE$2,FALSE),"")</f>
        <v/>
      </c>
      <c r="AF65" s="6" t="str">
        <f>IF($T65&gt;0,VLOOKUP($T65,[1]ForLookup!$A$2:$P$768,AF$2,FALSE),"")</f>
        <v/>
      </c>
      <c r="AG65" s="8" t="str">
        <f>IF($T65&gt;0,VLOOKUP($T65,[1]ForLookup!$A$2:$P$768,AG$2,FALSE),"")</f>
        <v/>
      </c>
      <c r="AH65" s="5" t="str">
        <f>IF($T65&gt;0,VLOOKUP($T65,[1]ForLookup!$A$2:$P$768,AH$2,FALSE),"")</f>
        <v/>
      </c>
      <c r="AI65" s="5" t="str">
        <f>IF($T65&gt;0,VLOOKUP($T65,[1]ForLookup!$A$2:$P$768,AI$2,FALSE),"")</f>
        <v/>
      </c>
      <c r="AJ65" s="6" t="str">
        <f>IF($T65&gt;0,VLOOKUP($T65,[1]ForLookup!$A$2:$P$768,AJ$2,FALSE),"")</f>
        <v/>
      </c>
      <c r="AK65" s="8" t="str">
        <f>IF($T65&gt;0,VLOOKUP($T65,[1]ForLookup!$A$2:$P$768,AK$2,FALSE),"")</f>
        <v/>
      </c>
      <c r="AL65" s="7" t="str">
        <f>IF($T65&gt;0,VLOOKUP($T65,[1]ForLookup!$A$2:$P$768,AL$2,FALSE),"")</f>
        <v/>
      </c>
      <c r="AM65" s="7" t="str">
        <f>IF($T65&gt;0,VLOOKUP($T65,[1]ForLookup!$A$2:$P$768,AM$2,FALSE),"")</f>
        <v/>
      </c>
      <c r="AN65" s="7" t="str">
        <f>IF($T65&gt;0,VLOOKUP($T65,[1]ForLookup!$A$2:$P$768,AN$2,FALSE),"")</f>
        <v/>
      </c>
      <c r="AO65" s="8" t="str">
        <f>IF($T65&gt;0,VLOOKUP($T65,[1]ForLookup!$A$2:$P$768,AO$2,FALSE),"")</f>
        <v/>
      </c>
      <c r="AP65" s="9"/>
    </row>
    <row r="66" spans="20:42">
      <c r="T66" s="1">
        <f>VLOOKUP($Y$7,CountyMatrix!$A$2:$CR$68,W66,FALSE)</f>
        <v>0</v>
      </c>
      <c r="U66" s="1">
        <f t="shared" si="1"/>
        <v>-43</v>
      </c>
      <c r="V66" s="1">
        <v>53</v>
      </c>
      <c r="W66" s="1">
        <v>55</v>
      </c>
      <c r="AA66" s="9"/>
      <c r="AB66" s="9" t="str">
        <f>IF($T66&gt;0,VLOOKUP($T66,[1]ForLookup!$A$2:$P$768,AB$2,FALSE),"")</f>
        <v/>
      </c>
      <c r="AC66" s="18" t="str">
        <f>IF($T66&gt;0,VLOOKUP($T66,[1]ForLookup!$A$2:$P$768,AC$2,FALSE),"")</f>
        <v/>
      </c>
      <c r="AD66" s="5" t="str">
        <f>IF($T66&gt;0,VLOOKUP($T66,[1]ForLookup!$A$2:$P$768,AD$2,FALSE),"")</f>
        <v/>
      </c>
      <c r="AE66" s="5" t="str">
        <f>IF($T66&gt;0,VLOOKUP($T66,[1]ForLookup!$A$2:$P$768,AE$2,FALSE),"")</f>
        <v/>
      </c>
      <c r="AF66" s="6" t="str">
        <f>IF($T66&gt;0,VLOOKUP($T66,[1]ForLookup!$A$2:$P$768,AF$2,FALSE),"")</f>
        <v/>
      </c>
      <c r="AG66" s="8" t="str">
        <f>IF($T66&gt;0,VLOOKUP($T66,[1]ForLookup!$A$2:$P$768,AG$2,FALSE),"")</f>
        <v/>
      </c>
      <c r="AH66" s="5" t="str">
        <f>IF($T66&gt;0,VLOOKUP($T66,[1]ForLookup!$A$2:$P$768,AH$2,FALSE),"")</f>
        <v/>
      </c>
      <c r="AI66" s="5" t="str">
        <f>IF($T66&gt;0,VLOOKUP($T66,[1]ForLookup!$A$2:$P$768,AI$2,FALSE),"")</f>
        <v/>
      </c>
      <c r="AJ66" s="6" t="str">
        <f>IF($T66&gt;0,VLOOKUP($T66,[1]ForLookup!$A$2:$P$768,AJ$2,FALSE),"")</f>
        <v/>
      </c>
      <c r="AK66" s="8" t="str">
        <f>IF($T66&gt;0,VLOOKUP($T66,[1]ForLookup!$A$2:$P$768,AK$2,FALSE),"")</f>
        <v/>
      </c>
      <c r="AL66" s="7" t="str">
        <f>IF($T66&gt;0,VLOOKUP($T66,[1]ForLookup!$A$2:$P$768,AL$2,FALSE),"")</f>
        <v/>
      </c>
      <c r="AM66" s="7" t="str">
        <f>IF($T66&gt;0,VLOOKUP($T66,[1]ForLookup!$A$2:$P$768,AM$2,FALSE),"")</f>
        <v/>
      </c>
      <c r="AN66" s="7" t="str">
        <f>IF($T66&gt;0,VLOOKUP($T66,[1]ForLookup!$A$2:$P$768,AN$2,FALSE),"")</f>
        <v/>
      </c>
      <c r="AO66" s="8" t="str">
        <f>IF($T66&gt;0,VLOOKUP($T66,[1]ForLookup!$A$2:$P$768,AO$2,FALSE),"")</f>
        <v/>
      </c>
      <c r="AP66" s="9"/>
    </row>
    <row r="67" spans="20:42">
      <c r="T67" s="1">
        <f>VLOOKUP($Y$7,CountyMatrix!$A$2:$CR$68,W67,FALSE)</f>
        <v>0</v>
      </c>
      <c r="U67" s="1">
        <f t="shared" si="1"/>
        <v>-44</v>
      </c>
      <c r="V67" s="1">
        <v>54</v>
      </c>
      <c r="W67" s="1">
        <v>56</v>
      </c>
      <c r="AA67" s="9"/>
      <c r="AB67" s="9" t="str">
        <f>IF($T67&gt;0,VLOOKUP($T67,[1]ForLookup!$A$2:$P$768,AB$2,FALSE),"")</f>
        <v/>
      </c>
      <c r="AC67" s="18" t="str">
        <f>IF($T67&gt;0,VLOOKUP($T67,[1]ForLookup!$A$2:$P$768,AC$2,FALSE),"")</f>
        <v/>
      </c>
      <c r="AD67" s="5" t="str">
        <f>IF($T67&gt;0,VLOOKUP($T67,[1]ForLookup!$A$2:$P$768,AD$2,FALSE),"")</f>
        <v/>
      </c>
      <c r="AE67" s="5" t="str">
        <f>IF($T67&gt;0,VLOOKUP($T67,[1]ForLookup!$A$2:$P$768,AE$2,FALSE),"")</f>
        <v/>
      </c>
      <c r="AF67" s="6" t="str">
        <f>IF($T67&gt;0,VLOOKUP($T67,[1]ForLookup!$A$2:$P$768,AF$2,FALSE),"")</f>
        <v/>
      </c>
      <c r="AG67" s="8" t="str">
        <f>IF($T67&gt;0,VLOOKUP($T67,[1]ForLookup!$A$2:$P$768,AG$2,FALSE),"")</f>
        <v/>
      </c>
      <c r="AH67" s="5" t="str">
        <f>IF($T67&gt;0,VLOOKUP($T67,[1]ForLookup!$A$2:$P$768,AH$2,FALSE),"")</f>
        <v/>
      </c>
      <c r="AI67" s="5" t="str">
        <f>IF($T67&gt;0,VLOOKUP($T67,[1]ForLookup!$A$2:$P$768,AI$2,FALSE),"")</f>
        <v/>
      </c>
      <c r="AJ67" s="6" t="str">
        <f>IF($T67&gt;0,VLOOKUP($T67,[1]ForLookup!$A$2:$P$768,AJ$2,FALSE),"")</f>
        <v/>
      </c>
      <c r="AK67" s="8" t="str">
        <f>IF($T67&gt;0,VLOOKUP($T67,[1]ForLookup!$A$2:$P$768,AK$2,FALSE),"")</f>
        <v/>
      </c>
      <c r="AL67" s="7" t="str">
        <f>IF($T67&gt;0,VLOOKUP($T67,[1]ForLookup!$A$2:$P$768,AL$2,FALSE),"")</f>
        <v/>
      </c>
      <c r="AM67" s="7" t="str">
        <f>IF($T67&gt;0,VLOOKUP($T67,[1]ForLookup!$A$2:$P$768,AM$2,FALSE),"")</f>
        <v/>
      </c>
      <c r="AN67" s="7" t="str">
        <f>IF($T67&gt;0,VLOOKUP($T67,[1]ForLookup!$A$2:$P$768,AN$2,FALSE),"")</f>
        <v/>
      </c>
      <c r="AO67" s="8" t="str">
        <f>IF($T67&gt;0,VLOOKUP($T67,[1]ForLookup!$A$2:$P$768,AO$2,FALSE),"")</f>
        <v/>
      </c>
      <c r="AP67" s="9"/>
    </row>
    <row r="68" spans="20:42">
      <c r="T68" s="1">
        <f>VLOOKUP($Y$7,CountyMatrix!$A$2:$CR$68,W68,FALSE)</f>
        <v>0</v>
      </c>
      <c r="U68" s="1">
        <f t="shared" si="1"/>
        <v>-45</v>
      </c>
      <c r="V68" s="1">
        <v>55</v>
      </c>
      <c r="W68" s="1">
        <v>57</v>
      </c>
      <c r="AA68" s="9"/>
      <c r="AB68" s="9" t="str">
        <f>IF($T68&gt;0,VLOOKUP($T68,[1]ForLookup!$A$2:$P$768,AB$2,FALSE),"")</f>
        <v/>
      </c>
      <c r="AC68" s="18" t="str">
        <f>IF($T68&gt;0,VLOOKUP($T68,[1]ForLookup!$A$2:$P$768,AC$2,FALSE),"")</f>
        <v/>
      </c>
      <c r="AD68" s="5" t="str">
        <f>IF($T68&gt;0,VLOOKUP($T68,[1]ForLookup!$A$2:$P$768,AD$2,FALSE),"")</f>
        <v/>
      </c>
      <c r="AE68" s="5" t="str">
        <f>IF($T68&gt;0,VLOOKUP($T68,[1]ForLookup!$A$2:$P$768,AE$2,FALSE),"")</f>
        <v/>
      </c>
      <c r="AF68" s="6" t="str">
        <f>IF($T68&gt;0,VLOOKUP($T68,[1]ForLookup!$A$2:$P$768,AF$2,FALSE),"")</f>
        <v/>
      </c>
      <c r="AG68" s="8" t="str">
        <f>IF($T68&gt;0,VLOOKUP($T68,[1]ForLookup!$A$2:$P$768,AG$2,FALSE),"")</f>
        <v/>
      </c>
      <c r="AH68" s="5" t="str">
        <f>IF($T68&gt;0,VLOOKUP($T68,[1]ForLookup!$A$2:$P$768,AH$2,FALSE),"")</f>
        <v/>
      </c>
      <c r="AI68" s="5" t="str">
        <f>IF($T68&gt;0,VLOOKUP($T68,[1]ForLookup!$A$2:$P$768,AI$2,FALSE),"")</f>
        <v/>
      </c>
      <c r="AJ68" s="6" t="str">
        <f>IF($T68&gt;0,VLOOKUP($T68,[1]ForLookup!$A$2:$P$768,AJ$2,FALSE),"")</f>
        <v/>
      </c>
      <c r="AK68" s="8" t="str">
        <f>IF($T68&gt;0,VLOOKUP($T68,[1]ForLookup!$A$2:$P$768,AK$2,FALSE),"")</f>
        <v/>
      </c>
      <c r="AL68" s="7" t="str">
        <f>IF($T68&gt;0,VLOOKUP($T68,[1]ForLookup!$A$2:$P$768,AL$2,FALSE),"")</f>
        <v/>
      </c>
      <c r="AM68" s="7" t="str">
        <f>IF($T68&gt;0,VLOOKUP($T68,[1]ForLookup!$A$2:$P$768,AM$2,FALSE),"")</f>
        <v/>
      </c>
      <c r="AN68" s="7" t="str">
        <f>IF($T68&gt;0,VLOOKUP($T68,[1]ForLookup!$A$2:$P$768,AN$2,FALSE),"")</f>
        <v/>
      </c>
      <c r="AO68" s="8" t="str">
        <f>IF($T68&gt;0,VLOOKUP($T68,[1]ForLookup!$A$2:$P$768,AO$2,FALSE),"")</f>
        <v/>
      </c>
      <c r="AP68" s="9"/>
    </row>
    <row r="69" spans="20:42">
      <c r="T69" s="1">
        <f>VLOOKUP($Y$7,CountyMatrix!$A$2:$CR$68,W69,FALSE)</f>
        <v>0</v>
      </c>
      <c r="U69" s="1">
        <f t="shared" si="1"/>
        <v>-46</v>
      </c>
      <c r="V69" s="1">
        <v>56</v>
      </c>
      <c r="W69" s="1">
        <v>58</v>
      </c>
      <c r="AA69" s="9"/>
      <c r="AB69" s="9" t="str">
        <f>IF($T69&gt;0,VLOOKUP($T69,[1]ForLookup!$A$2:$P$768,AB$2,FALSE),"")</f>
        <v/>
      </c>
      <c r="AC69" s="18" t="str">
        <f>IF($T69&gt;0,VLOOKUP($T69,[1]ForLookup!$A$2:$P$768,AC$2,FALSE),"")</f>
        <v/>
      </c>
      <c r="AD69" s="5" t="str">
        <f>IF($T69&gt;0,VLOOKUP($T69,[1]ForLookup!$A$2:$P$768,AD$2,FALSE),"")</f>
        <v/>
      </c>
      <c r="AE69" s="5" t="str">
        <f>IF($T69&gt;0,VLOOKUP($T69,[1]ForLookup!$A$2:$P$768,AE$2,FALSE),"")</f>
        <v/>
      </c>
      <c r="AF69" s="6" t="str">
        <f>IF($T69&gt;0,VLOOKUP($T69,[1]ForLookup!$A$2:$P$768,AF$2,FALSE),"")</f>
        <v/>
      </c>
      <c r="AG69" s="8" t="str">
        <f>IF($T69&gt;0,VLOOKUP($T69,[1]ForLookup!$A$2:$P$768,AG$2,FALSE),"")</f>
        <v/>
      </c>
      <c r="AH69" s="5" t="str">
        <f>IF($T69&gt;0,VLOOKUP($T69,[1]ForLookup!$A$2:$P$768,AH$2,FALSE),"")</f>
        <v/>
      </c>
      <c r="AI69" s="5" t="str">
        <f>IF($T69&gt;0,VLOOKUP($T69,[1]ForLookup!$A$2:$P$768,AI$2,FALSE),"")</f>
        <v/>
      </c>
      <c r="AJ69" s="6" t="str">
        <f>IF($T69&gt;0,VLOOKUP($T69,[1]ForLookup!$A$2:$P$768,AJ$2,FALSE),"")</f>
        <v/>
      </c>
      <c r="AK69" s="8" t="str">
        <f>IF($T69&gt;0,VLOOKUP($T69,[1]ForLookup!$A$2:$P$768,AK$2,FALSE),"")</f>
        <v/>
      </c>
      <c r="AL69" s="7" t="str">
        <f>IF($T69&gt;0,VLOOKUP($T69,[1]ForLookup!$A$2:$P$768,AL$2,FALSE),"")</f>
        <v/>
      </c>
      <c r="AM69" s="7" t="str">
        <f>IF($T69&gt;0,VLOOKUP($T69,[1]ForLookup!$A$2:$P$768,AM$2,FALSE),"")</f>
        <v/>
      </c>
      <c r="AN69" s="7" t="str">
        <f>IF($T69&gt;0,VLOOKUP($T69,[1]ForLookup!$A$2:$P$768,AN$2,FALSE),"")</f>
        <v/>
      </c>
      <c r="AO69" s="8" t="str">
        <f>IF($T69&gt;0,VLOOKUP($T69,[1]ForLookup!$A$2:$P$768,AO$2,FALSE),"")</f>
        <v/>
      </c>
      <c r="AP69" s="9"/>
    </row>
    <row r="70" spans="20:42">
      <c r="T70" s="1">
        <f>VLOOKUP($Y$7,CountyMatrix!$A$2:$CR$68,W70,FALSE)</f>
        <v>0</v>
      </c>
      <c r="U70" s="1">
        <f t="shared" si="1"/>
        <v>-47</v>
      </c>
      <c r="V70" s="1">
        <v>57</v>
      </c>
      <c r="W70" s="1">
        <v>59</v>
      </c>
      <c r="AA70" s="9"/>
      <c r="AB70" s="9" t="str">
        <f>IF($T70&gt;0,VLOOKUP($T70,[1]ForLookup!$A$2:$P$768,AB$2,FALSE),"")</f>
        <v/>
      </c>
      <c r="AC70" s="18" t="str">
        <f>IF($T70&gt;0,VLOOKUP($T70,[1]ForLookup!$A$2:$P$768,AC$2,FALSE),"")</f>
        <v/>
      </c>
      <c r="AD70" s="5" t="str">
        <f>IF($T70&gt;0,VLOOKUP($T70,[1]ForLookup!$A$2:$P$768,AD$2,FALSE),"")</f>
        <v/>
      </c>
      <c r="AE70" s="5" t="str">
        <f>IF($T70&gt;0,VLOOKUP($T70,[1]ForLookup!$A$2:$P$768,AE$2,FALSE),"")</f>
        <v/>
      </c>
      <c r="AF70" s="6" t="str">
        <f>IF($T70&gt;0,VLOOKUP($T70,[1]ForLookup!$A$2:$P$768,AF$2,FALSE),"")</f>
        <v/>
      </c>
      <c r="AG70" s="8" t="str">
        <f>IF($T70&gt;0,VLOOKUP($T70,[1]ForLookup!$A$2:$P$768,AG$2,FALSE),"")</f>
        <v/>
      </c>
      <c r="AH70" s="5" t="str">
        <f>IF($T70&gt;0,VLOOKUP($T70,[1]ForLookup!$A$2:$P$768,AH$2,FALSE),"")</f>
        <v/>
      </c>
      <c r="AI70" s="5" t="str">
        <f>IF($T70&gt;0,VLOOKUP($T70,[1]ForLookup!$A$2:$P$768,AI$2,FALSE),"")</f>
        <v/>
      </c>
      <c r="AJ70" s="6" t="str">
        <f>IF($T70&gt;0,VLOOKUP($T70,[1]ForLookup!$A$2:$P$768,AJ$2,FALSE),"")</f>
        <v/>
      </c>
      <c r="AK70" s="8" t="str">
        <f>IF($T70&gt;0,VLOOKUP($T70,[1]ForLookup!$A$2:$P$768,AK$2,FALSE),"")</f>
        <v/>
      </c>
      <c r="AL70" s="7" t="str">
        <f>IF($T70&gt;0,VLOOKUP($T70,[1]ForLookup!$A$2:$P$768,AL$2,FALSE),"")</f>
        <v/>
      </c>
      <c r="AM70" s="7" t="str">
        <f>IF($T70&gt;0,VLOOKUP($T70,[1]ForLookup!$A$2:$P$768,AM$2,FALSE),"")</f>
        <v/>
      </c>
      <c r="AN70" s="7" t="str">
        <f>IF($T70&gt;0,VLOOKUP($T70,[1]ForLookup!$A$2:$P$768,AN$2,FALSE),"")</f>
        <v/>
      </c>
      <c r="AO70" s="8" t="str">
        <f>IF($T70&gt;0,VLOOKUP($T70,[1]ForLookup!$A$2:$P$768,AO$2,FALSE),"")</f>
        <v/>
      </c>
      <c r="AP70" s="9"/>
    </row>
    <row r="71" spans="20:42">
      <c r="T71" s="1">
        <f>VLOOKUP($Y$7,CountyMatrix!$A$2:$CR$68,W71,FALSE)</f>
        <v>0</v>
      </c>
      <c r="U71" s="1">
        <f t="shared" si="1"/>
        <v>-48</v>
      </c>
      <c r="V71" s="1">
        <v>58</v>
      </c>
      <c r="W71" s="1">
        <v>60</v>
      </c>
      <c r="AA71" s="9"/>
      <c r="AB71" s="9" t="str">
        <f>IF($T71&gt;0,VLOOKUP($T71,[1]ForLookup!$A$2:$P$768,AB$2,FALSE),"")</f>
        <v/>
      </c>
      <c r="AC71" s="18" t="str">
        <f>IF($T71&gt;0,VLOOKUP($T71,[1]ForLookup!$A$2:$P$768,AC$2,FALSE),"")</f>
        <v/>
      </c>
      <c r="AD71" s="5" t="str">
        <f>IF($T71&gt;0,VLOOKUP($T71,[1]ForLookup!$A$2:$P$768,AD$2,FALSE),"")</f>
        <v/>
      </c>
      <c r="AE71" s="5" t="str">
        <f>IF($T71&gt;0,VLOOKUP($T71,[1]ForLookup!$A$2:$P$768,AE$2,FALSE),"")</f>
        <v/>
      </c>
      <c r="AF71" s="6" t="str">
        <f>IF($T71&gt;0,VLOOKUP($T71,[1]ForLookup!$A$2:$P$768,AF$2,FALSE),"")</f>
        <v/>
      </c>
      <c r="AG71" s="8" t="str">
        <f>IF($T71&gt;0,VLOOKUP($T71,[1]ForLookup!$A$2:$P$768,AG$2,FALSE),"")</f>
        <v/>
      </c>
      <c r="AH71" s="5" t="str">
        <f>IF($T71&gt;0,VLOOKUP($T71,[1]ForLookup!$A$2:$P$768,AH$2,FALSE),"")</f>
        <v/>
      </c>
      <c r="AI71" s="5" t="str">
        <f>IF($T71&gt;0,VLOOKUP($T71,[1]ForLookup!$A$2:$P$768,AI$2,FALSE),"")</f>
        <v/>
      </c>
      <c r="AJ71" s="6" t="str">
        <f>IF($T71&gt;0,VLOOKUP($T71,[1]ForLookup!$A$2:$P$768,AJ$2,FALSE),"")</f>
        <v/>
      </c>
      <c r="AK71" s="8" t="str">
        <f>IF($T71&gt;0,VLOOKUP($T71,[1]ForLookup!$A$2:$P$768,AK$2,FALSE),"")</f>
        <v/>
      </c>
      <c r="AL71" s="7" t="str">
        <f>IF($T71&gt;0,VLOOKUP($T71,[1]ForLookup!$A$2:$P$768,AL$2,FALSE),"")</f>
        <v/>
      </c>
      <c r="AM71" s="7" t="str">
        <f>IF($T71&gt;0,VLOOKUP($T71,[1]ForLookup!$A$2:$P$768,AM$2,FALSE),"")</f>
        <v/>
      </c>
      <c r="AN71" s="7" t="str">
        <f>IF($T71&gt;0,VLOOKUP($T71,[1]ForLookup!$A$2:$P$768,AN$2,FALSE),"")</f>
        <v/>
      </c>
      <c r="AO71" s="8" t="str">
        <f>IF($T71&gt;0,VLOOKUP($T71,[1]ForLookup!$A$2:$P$768,AO$2,FALSE),"")</f>
        <v/>
      </c>
      <c r="AP71" s="9"/>
    </row>
    <row r="72" spans="20:42">
      <c r="T72" s="1">
        <f>VLOOKUP($Y$7,CountyMatrix!$A$2:$CR$68,W72,FALSE)</f>
        <v>0</v>
      </c>
      <c r="U72" s="1">
        <f t="shared" si="1"/>
        <v>-49</v>
      </c>
      <c r="V72" s="1">
        <v>59</v>
      </c>
      <c r="W72" s="1">
        <v>61</v>
      </c>
      <c r="AA72" s="9"/>
      <c r="AB72" s="9" t="str">
        <f>IF($T72&gt;0,VLOOKUP($T72,[1]ForLookup!$A$2:$P$768,AB$2,FALSE),"")</f>
        <v/>
      </c>
      <c r="AC72" s="18" t="str">
        <f>IF($T72&gt;0,VLOOKUP($T72,[1]ForLookup!$A$2:$P$768,AC$2,FALSE),"")</f>
        <v/>
      </c>
      <c r="AD72" s="5" t="str">
        <f>IF($T72&gt;0,VLOOKUP($T72,[1]ForLookup!$A$2:$P$768,AD$2,FALSE),"")</f>
        <v/>
      </c>
      <c r="AE72" s="5" t="str">
        <f>IF($T72&gt;0,VLOOKUP($T72,[1]ForLookup!$A$2:$P$768,AE$2,FALSE),"")</f>
        <v/>
      </c>
      <c r="AF72" s="6" t="str">
        <f>IF($T72&gt;0,VLOOKUP($T72,[1]ForLookup!$A$2:$P$768,AF$2,FALSE),"")</f>
        <v/>
      </c>
      <c r="AG72" s="8" t="str">
        <f>IF($T72&gt;0,VLOOKUP($T72,[1]ForLookup!$A$2:$P$768,AG$2,FALSE),"")</f>
        <v/>
      </c>
      <c r="AH72" s="5" t="str">
        <f>IF($T72&gt;0,VLOOKUP($T72,[1]ForLookup!$A$2:$P$768,AH$2,FALSE),"")</f>
        <v/>
      </c>
      <c r="AI72" s="5" t="str">
        <f>IF($T72&gt;0,VLOOKUP($T72,[1]ForLookup!$A$2:$P$768,AI$2,FALSE),"")</f>
        <v/>
      </c>
      <c r="AJ72" s="6" t="str">
        <f>IF($T72&gt;0,VLOOKUP($T72,[1]ForLookup!$A$2:$P$768,AJ$2,FALSE),"")</f>
        <v/>
      </c>
      <c r="AK72" s="8" t="str">
        <f>IF($T72&gt;0,VLOOKUP($T72,[1]ForLookup!$A$2:$P$768,AK$2,FALSE),"")</f>
        <v/>
      </c>
      <c r="AL72" s="7" t="str">
        <f>IF($T72&gt;0,VLOOKUP($T72,[1]ForLookup!$A$2:$P$768,AL$2,FALSE),"")</f>
        <v/>
      </c>
      <c r="AM72" s="7" t="str">
        <f>IF($T72&gt;0,VLOOKUP($T72,[1]ForLookup!$A$2:$P$768,AM$2,FALSE),"")</f>
        <v/>
      </c>
      <c r="AN72" s="7" t="str">
        <f>IF($T72&gt;0,VLOOKUP($T72,[1]ForLookup!$A$2:$P$768,AN$2,FALSE),"")</f>
        <v/>
      </c>
      <c r="AO72" s="8" t="str">
        <f>IF($T72&gt;0,VLOOKUP($T72,[1]ForLookup!$A$2:$P$768,AO$2,FALSE),"")</f>
        <v/>
      </c>
      <c r="AP72" s="9"/>
    </row>
    <row r="73" spans="20:42">
      <c r="T73" s="1">
        <f>VLOOKUP($Y$7,CountyMatrix!$A$2:$CR$68,W73,FALSE)</f>
        <v>0</v>
      </c>
      <c r="U73" s="1">
        <f t="shared" si="1"/>
        <v>-50</v>
      </c>
      <c r="V73" s="1">
        <v>60</v>
      </c>
      <c r="W73" s="1">
        <v>62</v>
      </c>
      <c r="AA73" s="9"/>
      <c r="AB73" s="9" t="str">
        <f>IF($T73&gt;0,VLOOKUP($T73,[1]ForLookup!$A$2:$P$768,AB$2,FALSE),"")</f>
        <v/>
      </c>
      <c r="AC73" s="18" t="str">
        <f>IF($T73&gt;0,VLOOKUP($T73,[1]ForLookup!$A$2:$P$768,AC$2,FALSE),"")</f>
        <v/>
      </c>
      <c r="AD73" s="5" t="str">
        <f>IF($T73&gt;0,VLOOKUP($T73,[1]ForLookup!$A$2:$P$768,AD$2,FALSE),"")</f>
        <v/>
      </c>
      <c r="AE73" s="5" t="str">
        <f>IF($T73&gt;0,VLOOKUP($T73,[1]ForLookup!$A$2:$P$768,AE$2,FALSE),"")</f>
        <v/>
      </c>
      <c r="AF73" s="6" t="str">
        <f>IF($T73&gt;0,VLOOKUP($T73,[1]ForLookup!$A$2:$P$768,AF$2,FALSE),"")</f>
        <v/>
      </c>
      <c r="AG73" s="8" t="str">
        <f>IF($T73&gt;0,VLOOKUP($T73,[1]ForLookup!$A$2:$P$768,AG$2,FALSE),"")</f>
        <v/>
      </c>
      <c r="AH73" s="5" t="str">
        <f>IF($T73&gt;0,VLOOKUP($T73,[1]ForLookup!$A$2:$P$768,AH$2,FALSE),"")</f>
        <v/>
      </c>
      <c r="AI73" s="5" t="str">
        <f>IF($T73&gt;0,VLOOKUP($T73,[1]ForLookup!$A$2:$P$768,AI$2,FALSE),"")</f>
        <v/>
      </c>
      <c r="AJ73" s="6" t="str">
        <f>IF($T73&gt;0,VLOOKUP($T73,[1]ForLookup!$A$2:$P$768,AJ$2,FALSE),"")</f>
        <v/>
      </c>
      <c r="AK73" s="8" t="str">
        <f>IF($T73&gt;0,VLOOKUP($T73,[1]ForLookup!$A$2:$P$768,AK$2,FALSE),"")</f>
        <v/>
      </c>
      <c r="AL73" s="7" t="str">
        <f>IF($T73&gt;0,VLOOKUP($T73,[1]ForLookup!$A$2:$P$768,AL$2,FALSE),"")</f>
        <v/>
      </c>
      <c r="AM73" s="7" t="str">
        <f>IF($T73&gt;0,VLOOKUP($T73,[1]ForLookup!$A$2:$P$768,AM$2,FALSE),"")</f>
        <v/>
      </c>
      <c r="AN73" s="7" t="str">
        <f>IF($T73&gt;0,VLOOKUP($T73,[1]ForLookup!$A$2:$P$768,AN$2,FALSE),"")</f>
        <v/>
      </c>
      <c r="AO73" s="8" t="str">
        <f>IF($T73&gt;0,VLOOKUP($T73,[1]ForLookup!$A$2:$P$768,AO$2,FALSE),"")</f>
        <v/>
      </c>
      <c r="AP73" s="9"/>
    </row>
    <row r="74" spans="20:42">
      <c r="T74" s="1">
        <f>VLOOKUP($Y$7,CountyMatrix!$A$2:$CR$68,W74,FALSE)</f>
        <v>0</v>
      </c>
      <c r="U74" s="1">
        <f t="shared" si="1"/>
        <v>-51</v>
      </c>
      <c r="V74" s="1">
        <v>61</v>
      </c>
      <c r="W74" s="1">
        <v>63</v>
      </c>
      <c r="AA74" s="9"/>
      <c r="AB74" s="9" t="str">
        <f>IF($T74&gt;0,VLOOKUP($T74,[1]ForLookup!$A$2:$P$768,AB$2,FALSE),"")</f>
        <v/>
      </c>
      <c r="AC74" s="18" t="str">
        <f>IF($T74&gt;0,VLOOKUP($T74,[1]ForLookup!$A$2:$P$768,AC$2,FALSE),"")</f>
        <v/>
      </c>
      <c r="AD74" s="5" t="str">
        <f>IF($T74&gt;0,VLOOKUP($T74,[1]ForLookup!$A$2:$P$768,AD$2,FALSE),"")</f>
        <v/>
      </c>
      <c r="AE74" s="5" t="str">
        <f>IF($T74&gt;0,VLOOKUP($T74,[1]ForLookup!$A$2:$P$768,AE$2,FALSE),"")</f>
        <v/>
      </c>
      <c r="AF74" s="6" t="str">
        <f>IF($T74&gt;0,VLOOKUP($T74,[1]ForLookup!$A$2:$P$768,AF$2,FALSE),"")</f>
        <v/>
      </c>
      <c r="AG74" s="8" t="str">
        <f>IF($T74&gt;0,VLOOKUP($T74,[1]ForLookup!$A$2:$P$768,AG$2,FALSE),"")</f>
        <v/>
      </c>
      <c r="AH74" s="5" t="str">
        <f>IF($T74&gt;0,VLOOKUP($T74,[1]ForLookup!$A$2:$P$768,AH$2,FALSE),"")</f>
        <v/>
      </c>
      <c r="AI74" s="5" t="str">
        <f>IF($T74&gt;0,VLOOKUP($T74,[1]ForLookup!$A$2:$P$768,AI$2,FALSE),"")</f>
        <v/>
      </c>
      <c r="AJ74" s="6" t="str">
        <f>IF($T74&gt;0,VLOOKUP($T74,[1]ForLookup!$A$2:$P$768,AJ$2,FALSE),"")</f>
        <v/>
      </c>
      <c r="AK74" s="8" t="str">
        <f>IF($T74&gt;0,VLOOKUP($T74,[1]ForLookup!$A$2:$P$768,AK$2,FALSE),"")</f>
        <v/>
      </c>
      <c r="AL74" s="7" t="str">
        <f>IF($T74&gt;0,VLOOKUP($T74,[1]ForLookup!$A$2:$P$768,AL$2,FALSE),"")</f>
        <v/>
      </c>
      <c r="AM74" s="7" t="str">
        <f>IF($T74&gt;0,VLOOKUP($T74,[1]ForLookup!$A$2:$P$768,AM$2,FALSE),"")</f>
        <v/>
      </c>
      <c r="AN74" s="7" t="str">
        <f>IF($T74&gt;0,VLOOKUP($T74,[1]ForLookup!$A$2:$P$768,AN$2,FALSE),"")</f>
        <v/>
      </c>
      <c r="AO74" s="8" t="str">
        <f>IF($T74&gt;0,VLOOKUP($T74,[1]ForLookup!$A$2:$P$768,AO$2,FALSE),"")</f>
        <v/>
      </c>
      <c r="AP74" s="9"/>
    </row>
    <row r="75" spans="20:42">
      <c r="T75" s="1">
        <f>VLOOKUP($Y$7,CountyMatrix!$A$2:$CR$68,W75,FALSE)</f>
        <v>0</v>
      </c>
      <c r="U75" s="1">
        <f t="shared" si="1"/>
        <v>-52</v>
      </c>
      <c r="V75" s="1">
        <v>62</v>
      </c>
      <c r="W75" s="1">
        <v>64</v>
      </c>
      <c r="AA75" s="9"/>
      <c r="AB75" s="9" t="str">
        <f>IF($T75&gt;0,VLOOKUP($T75,[1]ForLookup!$A$2:$P$768,AB$2,FALSE),"")</f>
        <v/>
      </c>
      <c r="AC75" s="18" t="str">
        <f>IF($T75&gt;0,VLOOKUP($T75,[1]ForLookup!$A$2:$P$768,AC$2,FALSE),"")</f>
        <v/>
      </c>
      <c r="AD75" s="5" t="str">
        <f>IF($T75&gt;0,VLOOKUP($T75,[1]ForLookup!$A$2:$P$768,AD$2,FALSE),"")</f>
        <v/>
      </c>
      <c r="AE75" s="5" t="str">
        <f>IF($T75&gt;0,VLOOKUP($T75,[1]ForLookup!$A$2:$P$768,AE$2,FALSE),"")</f>
        <v/>
      </c>
      <c r="AF75" s="6" t="str">
        <f>IF($T75&gt;0,VLOOKUP($T75,[1]ForLookup!$A$2:$P$768,AF$2,FALSE),"")</f>
        <v/>
      </c>
      <c r="AG75" s="8" t="str">
        <f>IF($T75&gt;0,VLOOKUP($T75,[1]ForLookup!$A$2:$P$768,AG$2,FALSE),"")</f>
        <v/>
      </c>
      <c r="AH75" s="5" t="str">
        <f>IF($T75&gt;0,VLOOKUP($T75,[1]ForLookup!$A$2:$P$768,AH$2,FALSE),"")</f>
        <v/>
      </c>
      <c r="AI75" s="5" t="str">
        <f>IF($T75&gt;0,VLOOKUP($T75,[1]ForLookup!$A$2:$P$768,AI$2,FALSE),"")</f>
        <v/>
      </c>
      <c r="AJ75" s="6" t="str">
        <f>IF($T75&gt;0,VLOOKUP($T75,[1]ForLookup!$A$2:$P$768,AJ$2,FALSE),"")</f>
        <v/>
      </c>
      <c r="AK75" s="8" t="str">
        <f>IF($T75&gt;0,VLOOKUP($T75,[1]ForLookup!$A$2:$P$768,AK$2,FALSE),"")</f>
        <v/>
      </c>
      <c r="AL75" s="7" t="str">
        <f>IF($T75&gt;0,VLOOKUP($T75,[1]ForLookup!$A$2:$P$768,AL$2,FALSE),"")</f>
        <v/>
      </c>
      <c r="AM75" s="7" t="str">
        <f>IF($T75&gt;0,VLOOKUP($T75,[1]ForLookup!$A$2:$P$768,AM$2,FALSE),"")</f>
        <v/>
      </c>
      <c r="AN75" s="7" t="str">
        <f>IF($T75&gt;0,VLOOKUP($T75,[1]ForLookup!$A$2:$P$768,AN$2,FALSE),"")</f>
        <v/>
      </c>
      <c r="AO75" s="8" t="str">
        <f>IF($T75&gt;0,VLOOKUP($T75,[1]ForLookup!$A$2:$P$768,AO$2,FALSE),"")</f>
        <v/>
      </c>
      <c r="AP75" s="9"/>
    </row>
    <row r="76" spans="20:42">
      <c r="T76" s="1">
        <f>VLOOKUP($Y$7,CountyMatrix!$A$2:$CR$68,W76,FALSE)</f>
        <v>0</v>
      </c>
      <c r="U76" s="1">
        <f t="shared" si="1"/>
        <v>-53</v>
      </c>
      <c r="V76" s="1">
        <v>63</v>
      </c>
      <c r="W76" s="1">
        <v>65</v>
      </c>
      <c r="AA76" s="9"/>
      <c r="AB76" s="9" t="str">
        <f>IF($T76&gt;0,VLOOKUP($T76,[1]ForLookup!$A$2:$P$768,AB$2,FALSE),"")</f>
        <v/>
      </c>
      <c r="AC76" s="18" t="str">
        <f>IF($T76&gt;0,VLOOKUP($T76,[1]ForLookup!$A$2:$P$768,AC$2,FALSE),"")</f>
        <v/>
      </c>
      <c r="AD76" s="5" t="str">
        <f>IF($T76&gt;0,VLOOKUP($T76,[1]ForLookup!$A$2:$P$768,AD$2,FALSE),"")</f>
        <v/>
      </c>
      <c r="AE76" s="5" t="str">
        <f>IF($T76&gt;0,VLOOKUP($T76,[1]ForLookup!$A$2:$P$768,AE$2,FALSE),"")</f>
        <v/>
      </c>
      <c r="AF76" s="6" t="str">
        <f>IF($T76&gt;0,VLOOKUP($T76,[1]ForLookup!$A$2:$P$768,AF$2,FALSE),"")</f>
        <v/>
      </c>
      <c r="AG76" s="8" t="str">
        <f>IF($T76&gt;0,VLOOKUP($T76,[1]ForLookup!$A$2:$P$768,AG$2,FALSE),"")</f>
        <v/>
      </c>
      <c r="AH76" s="5" t="str">
        <f>IF($T76&gt;0,VLOOKUP($T76,[1]ForLookup!$A$2:$P$768,AH$2,FALSE),"")</f>
        <v/>
      </c>
      <c r="AI76" s="5" t="str">
        <f>IF($T76&gt;0,VLOOKUP($T76,[1]ForLookup!$A$2:$P$768,AI$2,FALSE),"")</f>
        <v/>
      </c>
      <c r="AJ76" s="6" t="str">
        <f>IF($T76&gt;0,VLOOKUP($T76,[1]ForLookup!$A$2:$P$768,AJ$2,FALSE),"")</f>
        <v/>
      </c>
      <c r="AK76" s="8" t="str">
        <f>IF($T76&gt;0,VLOOKUP($T76,[1]ForLookup!$A$2:$P$768,AK$2,FALSE),"")</f>
        <v/>
      </c>
      <c r="AL76" s="7" t="str">
        <f>IF($T76&gt;0,VLOOKUP($T76,[1]ForLookup!$A$2:$P$768,AL$2,FALSE),"")</f>
        <v/>
      </c>
      <c r="AM76" s="7" t="str">
        <f>IF($T76&gt;0,VLOOKUP($T76,[1]ForLookup!$A$2:$P$768,AM$2,FALSE),"")</f>
        <v/>
      </c>
      <c r="AN76" s="7" t="str">
        <f>IF($T76&gt;0,VLOOKUP($T76,[1]ForLookup!$A$2:$P$768,AN$2,FALSE),"")</f>
        <v/>
      </c>
      <c r="AO76" s="8" t="str">
        <f>IF($T76&gt;0,VLOOKUP($T76,[1]ForLookup!$A$2:$P$768,AO$2,FALSE),"")</f>
        <v/>
      </c>
      <c r="AP76" s="9"/>
    </row>
    <row r="77" spans="20:42">
      <c r="T77" s="1">
        <f>VLOOKUP($Y$7,CountyMatrix!$A$2:$CR$68,W77,FALSE)</f>
        <v>0</v>
      </c>
      <c r="U77" s="1">
        <f t="shared" si="1"/>
        <v>-54</v>
      </c>
      <c r="V77" s="1">
        <v>64</v>
      </c>
      <c r="W77" s="1">
        <v>66</v>
      </c>
      <c r="AA77" s="9"/>
      <c r="AB77" s="9" t="str">
        <f>IF($T77&gt;0,VLOOKUP($T77,[1]ForLookup!$A$2:$P$768,AB$2,FALSE),"")</f>
        <v/>
      </c>
      <c r="AC77" s="18" t="str">
        <f>IF($T77&gt;0,VLOOKUP($T77,[1]ForLookup!$A$2:$P$768,AC$2,FALSE),"")</f>
        <v/>
      </c>
      <c r="AD77" s="5" t="str">
        <f>IF($T77&gt;0,VLOOKUP($T77,[1]ForLookup!$A$2:$P$768,AD$2,FALSE),"")</f>
        <v/>
      </c>
      <c r="AE77" s="5" t="str">
        <f>IF($T77&gt;0,VLOOKUP($T77,[1]ForLookup!$A$2:$P$768,AE$2,FALSE),"")</f>
        <v/>
      </c>
      <c r="AF77" s="6" t="str">
        <f>IF($T77&gt;0,VLOOKUP($T77,[1]ForLookup!$A$2:$P$768,AF$2,FALSE),"")</f>
        <v/>
      </c>
      <c r="AG77" s="8" t="str">
        <f>IF($T77&gt;0,VLOOKUP($T77,[1]ForLookup!$A$2:$P$768,AG$2,FALSE),"")</f>
        <v/>
      </c>
      <c r="AH77" s="5" t="str">
        <f>IF($T77&gt;0,VLOOKUP($T77,[1]ForLookup!$A$2:$P$768,AH$2,FALSE),"")</f>
        <v/>
      </c>
      <c r="AI77" s="5" t="str">
        <f>IF($T77&gt;0,VLOOKUP($T77,[1]ForLookup!$A$2:$P$768,AI$2,FALSE),"")</f>
        <v/>
      </c>
      <c r="AJ77" s="6" t="str">
        <f>IF($T77&gt;0,VLOOKUP($T77,[1]ForLookup!$A$2:$P$768,AJ$2,FALSE),"")</f>
        <v/>
      </c>
      <c r="AK77" s="8" t="str">
        <f>IF($T77&gt;0,VLOOKUP($T77,[1]ForLookup!$A$2:$P$768,AK$2,FALSE),"")</f>
        <v/>
      </c>
      <c r="AL77" s="7" t="str">
        <f>IF($T77&gt;0,VLOOKUP($T77,[1]ForLookup!$A$2:$P$768,AL$2,FALSE),"")</f>
        <v/>
      </c>
      <c r="AM77" s="7" t="str">
        <f>IF($T77&gt;0,VLOOKUP($T77,[1]ForLookup!$A$2:$P$768,AM$2,FALSE),"")</f>
        <v/>
      </c>
      <c r="AN77" s="7" t="str">
        <f>IF($T77&gt;0,VLOOKUP($T77,[1]ForLookup!$A$2:$P$768,AN$2,FALSE),"")</f>
        <v/>
      </c>
      <c r="AO77" s="8" t="str">
        <f>IF($T77&gt;0,VLOOKUP($T77,[1]ForLookup!$A$2:$P$768,AO$2,FALSE),"")</f>
        <v/>
      </c>
      <c r="AP77" s="9"/>
    </row>
    <row r="78" spans="20:42">
      <c r="T78" s="1">
        <f>VLOOKUP($Y$7,CountyMatrix!$A$2:$CR$68,W78,FALSE)</f>
        <v>0</v>
      </c>
      <c r="U78" s="1">
        <f t="shared" ref="U78:U101" si="2">$X$7-V78</f>
        <v>-55</v>
      </c>
      <c r="V78" s="1">
        <v>65</v>
      </c>
      <c r="W78" s="1">
        <v>67</v>
      </c>
      <c r="AA78" s="9"/>
      <c r="AB78" s="9" t="str">
        <f>IF($T78&gt;0,VLOOKUP($T78,[1]ForLookup!$A$2:$P$768,AB$2,FALSE),"")</f>
        <v/>
      </c>
      <c r="AC78" s="18" t="str">
        <f>IF($T78&gt;0,VLOOKUP($T78,[1]ForLookup!$A$2:$P$768,AC$2,FALSE),"")</f>
        <v/>
      </c>
      <c r="AD78" s="5" t="str">
        <f>IF($T78&gt;0,VLOOKUP($T78,[1]ForLookup!$A$2:$P$768,AD$2,FALSE),"")</f>
        <v/>
      </c>
      <c r="AE78" s="5" t="str">
        <f>IF($T78&gt;0,VLOOKUP($T78,[1]ForLookup!$A$2:$P$768,AE$2,FALSE),"")</f>
        <v/>
      </c>
      <c r="AF78" s="6" t="str">
        <f>IF($T78&gt;0,VLOOKUP($T78,[1]ForLookup!$A$2:$P$768,AF$2,FALSE),"")</f>
        <v/>
      </c>
      <c r="AG78" s="8" t="str">
        <f>IF($T78&gt;0,VLOOKUP($T78,[1]ForLookup!$A$2:$P$768,AG$2,FALSE),"")</f>
        <v/>
      </c>
      <c r="AH78" s="5" t="str">
        <f>IF($T78&gt;0,VLOOKUP($T78,[1]ForLookup!$A$2:$P$768,AH$2,FALSE),"")</f>
        <v/>
      </c>
      <c r="AI78" s="5" t="str">
        <f>IF($T78&gt;0,VLOOKUP($T78,[1]ForLookup!$A$2:$P$768,AI$2,FALSE),"")</f>
        <v/>
      </c>
      <c r="AJ78" s="6" t="str">
        <f>IF($T78&gt;0,VLOOKUP($T78,[1]ForLookup!$A$2:$P$768,AJ$2,FALSE),"")</f>
        <v/>
      </c>
      <c r="AK78" s="8" t="str">
        <f>IF($T78&gt;0,VLOOKUP($T78,[1]ForLookup!$A$2:$P$768,AK$2,FALSE),"")</f>
        <v/>
      </c>
      <c r="AL78" s="7" t="str">
        <f>IF($T78&gt;0,VLOOKUP($T78,[1]ForLookup!$A$2:$P$768,AL$2,FALSE),"")</f>
        <v/>
      </c>
      <c r="AM78" s="7" t="str">
        <f>IF($T78&gt;0,VLOOKUP($T78,[1]ForLookup!$A$2:$P$768,AM$2,FALSE),"")</f>
        <v/>
      </c>
      <c r="AN78" s="7" t="str">
        <f>IF($T78&gt;0,VLOOKUP($T78,[1]ForLookup!$A$2:$P$768,AN$2,FALSE),"")</f>
        <v/>
      </c>
      <c r="AO78" s="8" t="str">
        <f>IF($T78&gt;0,VLOOKUP($T78,[1]ForLookup!$A$2:$P$768,AO$2,FALSE),"")</f>
        <v/>
      </c>
      <c r="AP78" s="9"/>
    </row>
    <row r="79" spans="20:42">
      <c r="T79" s="1">
        <f>VLOOKUP($Y$7,CountyMatrix!$A$2:$CR$68,W79,FALSE)</f>
        <v>0</v>
      </c>
      <c r="U79" s="1">
        <f t="shared" si="2"/>
        <v>-56</v>
      </c>
      <c r="V79" s="1">
        <v>66</v>
      </c>
      <c r="W79" s="1">
        <v>68</v>
      </c>
      <c r="AA79" s="9"/>
      <c r="AB79" s="9" t="str">
        <f>IF($T79&gt;0,VLOOKUP($T79,[1]ForLookup!$A$2:$P$768,AB$2,FALSE),"")</f>
        <v/>
      </c>
      <c r="AC79" s="18" t="str">
        <f>IF($T79&gt;0,VLOOKUP($T79,[1]ForLookup!$A$2:$P$768,AC$2,FALSE),"")</f>
        <v/>
      </c>
      <c r="AD79" s="5" t="str">
        <f>IF($T79&gt;0,VLOOKUP($T79,[1]ForLookup!$A$2:$P$768,AD$2,FALSE),"")</f>
        <v/>
      </c>
      <c r="AE79" s="5" t="str">
        <f>IF($T79&gt;0,VLOOKUP($T79,[1]ForLookup!$A$2:$P$768,AE$2,FALSE),"")</f>
        <v/>
      </c>
      <c r="AF79" s="6" t="str">
        <f>IF($T79&gt;0,VLOOKUP($T79,[1]ForLookup!$A$2:$P$768,AF$2,FALSE),"")</f>
        <v/>
      </c>
      <c r="AG79" s="8" t="str">
        <f>IF($T79&gt;0,VLOOKUP($T79,[1]ForLookup!$A$2:$P$768,AG$2,FALSE),"")</f>
        <v/>
      </c>
      <c r="AH79" s="5" t="str">
        <f>IF($T79&gt;0,VLOOKUP($T79,[1]ForLookup!$A$2:$P$768,AH$2,FALSE),"")</f>
        <v/>
      </c>
      <c r="AI79" s="5" t="str">
        <f>IF($T79&gt;0,VLOOKUP($T79,[1]ForLookup!$A$2:$P$768,AI$2,FALSE),"")</f>
        <v/>
      </c>
      <c r="AJ79" s="6" t="str">
        <f>IF($T79&gt;0,VLOOKUP($T79,[1]ForLookup!$A$2:$P$768,AJ$2,FALSE),"")</f>
        <v/>
      </c>
      <c r="AK79" s="8" t="str">
        <f>IF($T79&gt;0,VLOOKUP($T79,[1]ForLookup!$A$2:$P$768,AK$2,FALSE),"")</f>
        <v/>
      </c>
      <c r="AL79" s="7" t="str">
        <f>IF($T79&gt;0,VLOOKUP($T79,[1]ForLookup!$A$2:$P$768,AL$2,FALSE),"")</f>
        <v/>
      </c>
      <c r="AM79" s="7" t="str">
        <f>IF($T79&gt;0,VLOOKUP($T79,[1]ForLookup!$A$2:$P$768,AM$2,FALSE),"")</f>
        <v/>
      </c>
      <c r="AN79" s="7" t="str">
        <f>IF($T79&gt;0,VLOOKUP($T79,[1]ForLookup!$A$2:$P$768,AN$2,FALSE),"")</f>
        <v/>
      </c>
      <c r="AO79" s="8" t="str">
        <f>IF($T79&gt;0,VLOOKUP($T79,[1]ForLookup!$A$2:$P$768,AO$2,FALSE),"")</f>
        <v/>
      </c>
      <c r="AP79" s="9"/>
    </row>
    <row r="80" spans="20:42">
      <c r="T80" s="1">
        <f>VLOOKUP($Y$7,CountyMatrix!$A$2:$CR$68,W80,FALSE)</f>
        <v>0</v>
      </c>
      <c r="U80" s="1">
        <f t="shared" si="2"/>
        <v>-57</v>
      </c>
      <c r="V80" s="1">
        <v>67</v>
      </c>
      <c r="W80" s="1">
        <v>69</v>
      </c>
      <c r="AA80" s="9"/>
      <c r="AB80" s="9" t="str">
        <f>IF($T80&gt;0,VLOOKUP($T80,[1]ForLookup!$A$2:$P$768,AB$2,FALSE),"")</f>
        <v/>
      </c>
      <c r="AC80" s="18" t="str">
        <f>IF($T80&gt;0,VLOOKUP($T80,[1]ForLookup!$A$2:$P$768,AC$2,FALSE),"")</f>
        <v/>
      </c>
      <c r="AD80" s="5" t="str">
        <f>IF($T80&gt;0,VLOOKUP($T80,[1]ForLookup!$A$2:$P$768,AD$2,FALSE),"")</f>
        <v/>
      </c>
      <c r="AE80" s="5" t="str">
        <f>IF($T80&gt;0,VLOOKUP($T80,[1]ForLookup!$A$2:$P$768,AE$2,FALSE),"")</f>
        <v/>
      </c>
      <c r="AF80" s="6" t="str">
        <f>IF($T80&gt;0,VLOOKUP($T80,[1]ForLookup!$A$2:$P$768,AF$2,FALSE),"")</f>
        <v/>
      </c>
      <c r="AG80" s="8" t="str">
        <f>IF($T80&gt;0,VLOOKUP($T80,[1]ForLookup!$A$2:$P$768,AG$2,FALSE),"")</f>
        <v/>
      </c>
      <c r="AH80" s="5" t="str">
        <f>IF($T80&gt;0,VLOOKUP($T80,[1]ForLookup!$A$2:$P$768,AH$2,FALSE),"")</f>
        <v/>
      </c>
      <c r="AI80" s="5" t="str">
        <f>IF($T80&gt;0,VLOOKUP($T80,[1]ForLookup!$A$2:$P$768,AI$2,FALSE),"")</f>
        <v/>
      </c>
      <c r="AJ80" s="6" t="str">
        <f>IF($T80&gt;0,VLOOKUP($T80,[1]ForLookup!$A$2:$P$768,AJ$2,FALSE),"")</f>
        <v/>
      </c>
      <c r="AK80" s="8" t="str">
        <f>IF($T80&gt;0,VLOOKUP($T80,[1]ForLookup!$A$2:$P$768,AK$2,FALSE),"")</f>
        <v/>
      </c>
      <c r="AL80" s="7" t="str">
        <f>IF($T80&gt;0,VLOOKUP($T80,[1]ForLookup!$A$2:$P$768,AL$2,FALSE),"")</f>
        <v/>
      </c>
      <c r="AM80" s="7" t="str">
        <f>IF($T80&gt;0,VLOOKUP($T80,[1]ForLookup!$A$2:$P$768,AM$2,FALSE),"")</f>
        <v/>
      </c>
      <c r="AN80" s="7" t="str">
        <f>IF($T80&gt;0,VLOOKUP($T80,[1]ForLookup!$A$2:$P$768,AN$2,FALSE),"")</f>
        <v/>
      </c>
      <c r="AO80" s="8" t="str">
        <f>IF($T80&gt;0,VLOOKUP($T80,[1]ForLookup!$A$2:$P$768,AO$2,FALSE),"")</f>
        <v/>
      </c>
      <c r="AP80" s="9"/>
    </row>
    <row r="81" spans="20:42">
      <c r="T81" s="1">
        <f>VLOOKUP($Y$7,CountyMatrix!$A$2:$CR$68,W81,FALSE)</f>
        <v>0</v>
      </c>
      <c r="U81" s="1">
        <f t="shared" si="2"/>
        <v>-58</v>
      </c>
      <c r="V81" s="1">
        <v>68</v>
      </c>
      <c r="W81" s="1">
        <v>70</v>
      </c>
      <c r="AA81" s="9"/>
      <c r="AB81" s="9" t="str">
        <f>IF($T81&gt;0,VLOOKUP($T81,[1]ForLookup!$A$2:$P$768,AB$2,FALSE),"")</f>
        <v/>
      </c>
      <c r="AC81" s="18" t="str">
        <f>IF($T81&gt;0,VLOOKUP($T81,[1]ForLookup!$A$2:$P$768,AC$2,FALSE),"")</f>
        <v/>
      </c>
      <c r="AD81" s="5" t="str">
        <f>IF($T81&gt;0,VLOOKUP($T81,[1]ForLookup!$A$2:$P$768,AD$2,FALSE),"")</f>
        <v/>
      </c>
      <c r="AE81" s="5" t="str">
        <f>IF($T81&gt;0,VLOOKUP($T81,[1]ForLookup!$A$2:$P$768,AE$2,FALSE),"")</f>
        <v/>
      </c>
      <c r="AF81" s="6" t="str">
        <f>IF($T81&gt;0,VLOOKUP($T81,[1]ForLookup!$A$2:$P$768,AF$2,FALSE),"")</f>
        <v/>
      </c>
      <c r="AG81" s="8" t="str">
        <f>IF($T81&gt;0,VLOOKUP($T81,[1]ForLookup!$A$2:$P$768,AG$2,FALSE),"")</f>
        <v/>
      </c>
      <c r="AH81" s="5" t="str">
        <f>IF($T81&gt;0,VLOOKUP($T81,[1]ForLookup!$A$2:$P$768,AH$2,FALSE),"")</f>
        <v/>
      </c>
      <c r="AI81" s="5" t="str">
        <f>IF($T81&gt;0,VLOOKUP($T81,[1]ForLookup!$A$2:$P$768,AI$2,FALSE),"")</f>
        <v/>
      </c>
      <c r="AJ81" s="6" t="str">
        <f>IF($T81&gt;0,VLOOKUP($T81,[1]ForLookup!$A$2:$P$768,AJ$2,FALSE),"")</f>
        <v/>
      </c>
      <c r="AK81" s="8" t="str">
        <f>IF($T81&gt;0,VLOOKUP($T81,[1]ForLookup!$A$2:$P$768,AK$2,FALSE),"")</f>
        <v/>
      </c>
      <c r="AL81" s="7" t="str">
        <f>IF($T81&gt;0,VLOOKUP($T81,[1]ForLookup!$A$2:$P$768,AL$2,FALSE),"")</f>
        <v/>
      </c>
      <c r="AM81" s="7" t="str">
        <f>IF($T81&gt;0,VLOOKUP($T81,[1]ForLookup!$A$2:$P$768,AM$2,FALSE),"")</f>
        <v/>
      </c>
      <c r="AN81" s="7" t="str">
        <f>IF($T81&gt;0,VLOOKUP($T81,[1]ForLookup!$A$2:$P$768,AN$2,FALSE),"")</f>
        <v/>
      </c>
      <c r="AO81" s="8" t="str">
        <f>IF($T81&gt;0,VLOOKUP($T81,[1]ForLookup!$A$2:$P$768,AO$2,FALSE),"")</f>
        <v/>
      </c>
      <c r="AP81" s="9"/>
    </row>
    <row r="82" spans="20:42">
      <c r="T82" s="1">
        <f>VLOOKUP($Y$7,CountyMatrix!$A$2:$CR$68,W82,FALSE)</f>
        <v>0</v>
      </c>
      <c r="U82" s="1">
        <f t="shared" si="2"/>
        <v>-59</v>
      </c>
      <c r="V82" s="1">
        <v>69</v>
      </c>
      <c r="W82" s="1">
        <v>71</v>
      </c>
      <c r="AA82" s="9"/>
      <c r="AB82" s="9" t="str">
        <f>IF($T82&gt;0,VLOOKUP($T82,[1]ForLookup!$A$2:$P$768,AB$2,FALSE),"")</f>
        <v/>
      </c>
      <c r="AC82" s="18" t="str">
        <f>IF($T82&gt;0,VLOOKUP($T82,[1]ForLookup!$A$2:$P$768,AC$2,FALSE),"")</f>
        <v/>
      </c>
      <c r="AD82" s="5" t="str">
        <f>IF($T82&gt;0,VLOOKUP($T82,[1]ForLookup!$A$2:$P$768,AD$2,FALSE),"")</f>
        <v/>
      </c>
      <c r="AE82" s="5" t="str">
        <f>IF($T82&gt;0,VLOOKUP($T82,[1]ForLookup!$A$2:$P$768,AE$2,FALSE),"")</f>
        <v/>
      </c>
      <c r="AF82" s="6" t="str">
        <f>IF($T82&gt;0,VLOOKUP($T82,[1]ForLookup!$A$2:$P$768,AF$2,FALSE),"")</f>
        <v/>
      </c>
      <c r="AG82" s="8" t="str">
        <f>IF($T82&gt;0,VLOOKUP($T82,[1]ForLookup!$A$2:$P$768,AG$2,FALSE),"")</f>
        <v/>
      </c>
      <c r="AH82" s="5" t="str">
        <f>IF($T82&gt;0,VLOOKUP($T82,[1]ForLookup!$A$2:$P$768,AH$2,FALSE),"")</f>
        <v/>
      </c>
      <c r="AI82" s="5" t="str">
        <f>IF($T82&gt;0,VLOOKUP($T82,[1]ForLookup!$A$2:$P$768,AI$2,FALSE),"")</f>
        <v/>
      </c>
      <c r="AJ82" s="6" t="str">
        <f>IF($T82&gt;0,VLOOKUP($T82,[1]ForLookup!$A$2:$P$768,AJ$2,FALSE),"")</f>
        <v/>
      </c>
      <c r="AK82" s="8" t="str">
        <f>IF($T82&gt;0,VLOOKUP($T82,[1]ForLookup!$A$2:$P$768,AK$2,FALSE),"")</f>
        <v/>
      </c>
      <c r="AL82" s="7" t="str">
        <f>IF($T82&gt;0,VLOOKUP($T82,[1]ForLookup!$A$2:$P$768,AL$2,FALSE),"")</f>
        <v/>
      </c>
      <c r="AM82" s="7" t="str">
        <f>IF($T82&gt;0,VLOOKUP($T82,[1]ForLookup!$A$2:$P$768,AM$2,FALSE),"")</f>
        <v/>
      </c>
      <c r="AN82" s="7" t="str">
        <f>IF($T82&gt;0,VLOOKUP($T82,[1]ForLookup!$A$2:$P$768,AN$2,FALSE),"")</f>
        <v/>
      </c>
      <c r="AO82" s="8" t="str">
        <f>IF($T82&gt;0,VLOOKUP($T82,[1]ForLookup!$A$2:$P$768,AO$2,FALSE),"")</f>
        <v/>
      </c>
      <c r="AP82" s="9"/>
    </row>
    <row r="83" spans="20:42">
      <c r="T83" s="1">
        <f>VLOOKUP($Y$7,CountyMatrix!$A$2:$CR$68,W83,FALSE)</f>
        <v>0</v>
      </c>
      <c r="U83" s="1">
        <f t="shared" si="2"/>
        <v>-60</v>
      </c>
      <c r="V83" s="1">
        <v>70</v>
      </c>
      <c r="W83" s="1">
        <v>72</v>
      </c>
      <c r="AA83" s="9"/>
      <c r="AB83" s="9" t="str">
        <f>IF($T83&gt;0,VLOOKUP($T83,[1]ForLookup!$A$2:$P$768,AB$2,FALSE),"")</f>
        <v/>
      </c>
      <c r="AC83" s="18" t="str">
        <f>IF($T83&gt;0,VLOOKUP($T83,[1]ForLookup!$A$2:$P$768,AC$2,FALSE),"")</f>
        <v/>
      </c>
      <c r="AD83" s="5" t="str">
        <f>IF($T83&gt;0,VLOOKUP($T83,[1]ForLookup!$A$2:$P$768,AD$2,FALSE),"")</f>
        <v/>
      </c>
      <c r="AE83" s="5" t="str">
        <f>IF($T83&gt;0,VLOOKUP($T83,[1]ForLookup!$A$2:$P$768,AE$2,FALSE),"")</f>
        <v/>
      </c>
      <c r="AF83" s="6" t="str">
        <f>IF($T83&gt;0,VLOOKUP($T83,[1]ForLookup!$A$2:$P$768,AF$2,FALSE),"")</f>
        <v/>
      </c>
      <c r="AG83" s="8" t="str">
        <f>IF($T83&gt;0,VLOOKUP($T83,[1]ForLookup!$A$2:$P$768,AG$2,FALSE),"")</f>
        <v/>
      </c>
      <c r="AH83" s="5" t="str">
        <f>IF($T83&gt;0,VLOOKUP($T83,[1]ForLookup!$A$2:$P$768,AH$2,FALSE),"")</f>
        <v/>
      </c>
      <c r="AI83" s="5" t="str">
        <f>IF($T83&gt;0,VLOOKUP($T83,[1]ForLookup!$A$2:$P$768,AI$2,FALSE),"")</f>
        <v/>
      </c>
      <c r="AJ83" s="6" t="str">
        <f>IF($T83&gt;0,VLOOKUP($T83,[1]ForLookup!$A$2:$P$768,AJ$2,FALSE),"")</f>
        <v/>
      </c>
      <c r="AK83" s="8" t="str">
        <f>IF($T83&gt;0,VLOOKUP($T83,[1]ForLookup!$A$2:$P$768,AK$2,FALSE),"")</f>
        <v/>
      </c>
      <c r="AL83" s="7" t="str">
        <f>IF($T83&gt;0,VLOOKUP($T83,[1]ForLookup!$A$2:$P$768,AL$2,FALSE),"")</f>
        <v/>
      </c>
      <c r="AM83" s="7" t="str">
        <f>IF($T83&gt;0,VLOOKUP($T83,[1]ForLookup!$A$2:$P$768,AM$2,FALSE),"")</f>
        <v/>
      </c>
      <c r="AN83" s="7" t="str">
        <f>IF($T83&gt;0,VLOOKUP($T83,[1]ForLookup!$A$2:$P$768,AN$2,FALSE),"")</f>
        <v/>
      </c>
      <c r="AO83" s="8" t="str">
        <f>IF($T83&gt;0,VLOOKUP($T83,[1]ForLookup!$A$2:$P$768,AO$2,FALSE),"")</f>
        <v/>
      </c>
      <c r="AP83" s="9"/>
    </row>
    <row r="84" spans="20:42">
      <c r="T84" s="1">
        <f>VLOOKUP($Y$7,CountyMatrix!$A$2:$CR$68,W84,FALSE)</f>
        <v>0</v>
      </c>
      <c r="U84" s="1">
        <f t="shared" si="2"/>
        <v>-61</v>
      </c>
      <c r="V84" s="1">
        <v>71</v>
      </c>
      <c r="W84" s="1">
        <v>73</v>
      </c>
      <c r="AA84" s="9"/>
      <c r="AB84" s="9" t="str">
        <f>IF($T84&gt;0,VLOOKUP($T84,[1]ForLookup!$A$2:$P$768,AB$2,FALSE),"")</f>
        <v/>
      </c>
      <c r="AC84" s="18" t="str">
        <f>IF($T84&gt;0,VLOOKUP($T84,[1]ForLookup!$A$2:$P$768,AC$2,FALSE),"")</f>
        <v/>
      </c>
      <c r="AD84" s="5" t="str">
        <f>IF($T84&gt;0,VLOOKUP($T84,[1]ForLookup!$A$2:$P$768,AD$2,FALSE),"")</f>
        <v/>
      </c>
      <c r="AE84" s="5" t="str">
        <f>IF($T84&gt;0,VLOOKUP($T84,[1]ForLookup!$A$2:$P$768,AE$2,FALSE),"")</f>
        <v/>
      </c>
      <c r="AF84" s="6" t="str">
        <f>IF($T84&gt;0,VLOOKUP($T84,[1]ForLookup!$A$2:$P$768,AF$2,FALSE),"")</f>
        <v/>
      </c>
      <c r="AG84" s="8" t="str">
        <f>IF($T84&gt;0,VLOOKUP($T84,[1]ForLookup!$A$2:$P$768,AG$2,FALSE),"")</f>
        <v/>
      </c>
      <c r="AH84" s="5" t="str">
        <f>IF($T84&gt;0,VLOOKUP($T84,[1]ForLookup!$A$2:$P$768,AH$2,FALSE),"")</f>
        <v/>
      </c>
      <c r="AI84" s="5" t="str">
        <f>IF($T84&gt;0,VLOOKUP($T84,[1]ForLookup!$A$2:$P$768,AI$2,FALSE),"")</f>
        <v/>
      </c>
      <c r="AJ84" s="6" t="str">
        <f>IF($T84&gt;0,VLOOKUP($T84,[1]ForLookup!$A$2:$P$768,AJ$2,FALSE),"")</f>
        <v/>
      </c>
      <c r="AK84" s="8" t="str">
        <f>IF($T84&gt;0,VLOOKUP($T84,[1]ForLookup!$A$2:$P$768,AK$2,FALSE),"")</f>
        <v/>
      </c>
      <c r="AL84" s="7" t="str">
        <f>IF($T84&gt;0,VLOOKUP($T84,[1]ForLookup!$A$2:$P$768,AL$2,FALSE),"")</f>
        <v/>
      </c>
      <c r="AM84" s="7" t="str">
        <f>IF($T84&gt;0,VLOOKUP($T84,[1]ForLookup!$A$2:$P$768,AM$2,FALSE),"")</f>
        <v/>
      </c>
      <c r="AN84" s="7" t="str">
        <f>IF($T84&gt;0,VLOOKUP($T84,[1]ForLookup!$A$2:$P$768,AN$2,FALSE),"")</f>
        <v/>
      </c>
      <c r="AO84" s="8" t="str">
        <f>IF($T84&gt;0,VLOOKUP($T84,[1]ForLookup!$A$2:$P$768,AO$2,FALSE),"")</f>
        <v/>
      </c>
      <c r="AP84" s="9"/>
    </row>
    <row r="85" spans="20:42">
      <c r="T85" s="1">
        <f>VLOOKUP($Y$7,CountyMatrix!$A$2:$CR$68,W85,FALSE)</f>
        <v>0</v>
      </c>
      <c r="U85" s="1">
        <f t="shared" si="2"/>
        <v>-62</v>
      </c>
      <c r="V85" s="1">
        <v>72</v>
      </c>
      <c r="W85" s="1">
        <v>74</v>
      </c>
      <c r="AA85" s="9"/>
      <c r="AB85" s="9" t="str">
        <f>IF($T85&gt;0,VLOOKUP($T85,[1]ForLookup!$A$2:$P$768,AB$2,FALSE),"")</f>
        <v/>
      </c>
      <c r="AC85" s="18" t="str">
        <f>IF($T85&gt;0,VLOOKUP($T85,[1]ForLookup!$A$2:$P$768,AC$2,FALSE),"")</f>
        <v/>
      </c>
      <c r="AD85" s="5" t="str">
        <f>IF($T85&gt;0,VLOOKUP($T85,[1]ForLookup!$A$2:$P$768,AD$2,FALSE),"")</f>
        <v/>
      </c>
      <c r="AE85" s="5" t="str">
        <f>IF($T85&gt;0,VLOOKUP($T85,[1]ForLookup!$A$2:$P$768,AE$2,FALSE),"")</f>
        <v/>
      </c>
      <c r="AF85" s="6" t="str">
        <f>IF($T85&gt;0,VLOOKUP($T85,[1]ForLookup!$A$2:$P$768,AF$2,FALSE),"")</f>
        <v/>
      </c>
      <c r="AG85" s="8" t="str">
        <f>IF($T85&gt;0,VLOOKUP($T85,[1]ForLookup!$A$2:$P$768,AG$2,FALSE),"")</f>
        <v/>
      </c>
      <c r="AH85" s="5" t="str">
        <f>IF($T85&gt;0,VLOOKUP($T85,[1]ForLookup!$A$2:$P$768,AH$2,FALSE),"")</f>
        <v/>
      </c>
      <c r="AI85" s="5" t="str">
        <f>IF($T85&gt;0,VLOOKUP($T85,[1]ForLookup!$A$2:$P$768,AI$2,FALSE),"")</f>
        <v/>
      </c>
      <c r="AJ85" s="6" t="str">
        <f>IF($T85&gt;0,VLOOKUP($T85,[1]ForLookup!$A$2:$P$768,AJ$2,FALSE),"")</f>
        <v/>
      </c>
      <c r="AK85" s="8" t="str">
        <f>IF($T85&gt;0,VLOOKUP($T85,[1]ForLookup!$A$2:$P$768,AK$2,FALSE),"")</f>
        <v/>
      </c>
      <c r="AL85" s="7" t="str">
        <f>IF($T85&gt;0,VLOOKUP($T85,[1]ForLookup!$A$2:$P$768,AL$2,FALSE),"")</f>
        <v/>
      </c>
      <c r="AM85" s="7" t="str">
        <f>IF($T85&gt;0,VLOOKUP($T85,[1]ForLookup!$A$2:$P$768,AM$2,FALSE),"")</f>
        <v/>
      </c>
      <c r="AN85" s="7" t="str">
        <f>IF($T85&gt;0,VLOOKUP($T85,[1]ForLookup!$A$2:$P$768,AN$2,FALSE),"")</f>
        <v/>
      </c>
      <c r="AO85" s="8" t="str">
        <f>IF($T85&gt;0,VLOOKUP($T85,[1]ForLookup!$A$2:$P$768,AO$2,FALSE),"")</f>
        <v/>
      </c>
      <c r="AP85" s="9"/>
    </row>
    <row r="86" spans="20:42">
      <c r="T86" s="1">
        <f>VLOOKUP($Y$7,CountyMatrix!$A$2:$CR$68,W86,FALSE)</f>
        <v>0</v>
      </c>
      <c r="U86" s="1">
        <f t="shared" si="2"/>
        <v>-63</v>
      </c>
      <c r="V86" s="1">
        <v>73</v>
      </c>
      <c r="W86" s="1">
        <v>75</v>
      </c>
      <c r="AA86" s="9"/>
      <c r="AB86" s="9" t="str">
        <f>IF($T86&gt;0,VLOOKUP($T86,[1]ForLookup!$A$2:$P$768,AB$2,FALSE),"")</f>
        <v/>
      </c>
      <c r="AC86" s="18" t="str">
        <f>IF($T86&gt;0,VLOOKUP($T86,[1]ForLookup!$A$2:$P$768,AC$2,FALSE),"")</f>
        <v/>
      </c>
      <c r="AD86" s="5" t="str">
        <f>IF($T86&gt;0,VLOOKUP($T86,[1]ForLookup!$A$2:$P$768,AD$2,FALSE),"")</f>
        <v/>
      </c>
      <c r="AE86" s="5" t="str">
        <f>IF($T86&gt;0,VLOOKUP($T86,[1]ForLookup!$A$2:$P$768,AE$2,FALSE),"")</f>
        <v/>
      </c>
      <c r="AF86" s="6" t="str">
        <f>IF($T86&gt;0,VLOOKUP($T86,[1]ForLookup!$A$2:$P$768,AF$2,FALSE),"")</f>
        <v/>
      </c>
      <c r="AG86" s="8" t="str">
        <f>IF($T86&gt;0,VLOOKUP($T86,[1]ForLookup!$A$2:$P$768,AG$2,FALSE),"")</f>
        <v/>
      </c>
      <c r="AH86" s="5" t="str">
        <f>IF($T86&gt;0,VLOOKUP($T86,[1]ForLookup!$A$2:$P$768,AH$2,FALSE),"")</f>
        <v/>
      </c>
      <c r="AI86" s="5" t="str">
        <f>IF($T86&gt;0,VLOOKUP($T86,[1]ForLookup!$A$2:$P$768,AI$2,FALSE),"")</f>
        <v/>
      </c>
      <c r="AJ86" s="6" t="str">
        <f>IF($T86&gt;0,VLOOKUP($T86,[1]ForLookup!$A$2:$P$768,AJ$2,FALSE),"")</f>
        <v/>
      </c>
      <c r="AK86" s="8" t="str">
        <f>IF($T86&gt;0,VLOOKUP($T86,[1]ForLookup!$A$2:$P$768,AK$2,FALSE),"")</f>
        <v/>
      </c>
      <c r="AL86" s="7" t="str">
        <f>IF($T86&gt;0,VLOOKUP($T86,[1]ForLookup!$A$2:$P$768,AL$2,FALSE),"")</f>
        <v/>
      </c>
      <c r="AM86" s="7" t="str">
        <f>IF($T86&gt;0,VLOOKUP($T86,[1]ForLookup!$A$2:$P$768,AM$2,FALSE),"")</f>
        <v/>
      </c>
      <c r="AN86" s="7" t="str">
        <f>IF($T86&gt;0,VLOOKUP($T86,[1]ForLookup!$A$2:$P$768,AN$2,FALSE),"")</f>
        <v/>
      </c>
      <c r="AO86" s="8" t="str">
        <f>IF($T86&gt;0,VLOOKUP($T86,[1]ForLookup!$A$2:$P$768,AO$2,FALSE),"")</f>
        <v/>
      </c>
      <c r="AP86" s="9"/>
    </row>
    <row r="87" spans="20:42">
      <c r="T87" s="1">
        <f>VLOOKUP($Y$7,CountyMatrix!$A$2:$CR$68,W87,FALSE)</f>
        <v>0</v>
      </c>
      <c r="U87" s="1">
        <f t="shared" si="2"/>
        <v>-64</v>
      </c>
      <c r="V87" s="1">
        <v>74</v>
      </c>
      <c r="W87" s="1">
        <v>76</v>
      </c>
      <c r="AA87" s="9"/>
      <c r="AB87" s="9" t="str">
        <f>IF($T87&gt;0,VLOOKUP($T87,[1]ForLookup!$A$2:$P$768,AB$2,FALSE),"")</f>
        <v/>
      </c>
      <c r="AC87" s="18" t="str">
        <f>IF($T87&gt;0,VLOOKUP($T87,[1]ForLookup!$A$2:$P$768,AC$2,FALSE),"")</f>
        <v/>
      </c>
      <c r="AD87" s="5" t="str">
        <f>IF($T87&gt;0,VLOOKUP($T87,[1]ForLookup!$A$2:$P$768,AD$2,FALSE),"")</f>
        <v/>
      </c>
      <c r="AE87" s="5" t="str">
        <f>IF($T87&gt;0,VLOOKUP($T87,[1]ForLookup!$A$2:$P$768,AE$2,FALSE),"")</f>
        <v/>
      </c>
      <c r="AF87" s="6" t="str">
        <f>IF($T87&gt;0,VLOOKUP($T87,[1]ForLookup!$A$2:$P$768,AF$2,FALSE),"")</f>
        <v/>
      </c>
      <c r="AG87" s="8" t="str">
        <f>IF($T87&gt;0,VLOOKUP($T87,[1]ForLookup!$A$2:$P$768,AG$2,FALSE),"")</f>
        <v/>
      </c>
      <c r="AH87" s="5" t="str">
        <f>IF($T87&gt;0,VLOOKUP($T87,[1]ForLookup!$A$2:$P$768,AH$2,FALSE),"")</f>
        <v/>
      </c>
      <c r="AI87" s="5" t="str">
        <f>IF($T87&gt;0,VLOOKUP($T87,[1]ForLookup!$A$2:$P$768,AI$2,FALSE),"")</f>
        <v/>
      </c>
      <c r="AJ87" s="6" t="str">
        <f>IF($T87&gt;0,VLOOKUP($T87,[1]ForLookup!$A$2:$P$768,AJ$2,FALSE),"")</f>
        <v/>
      </c>
      <c r="AK87" s="8" t="str">
        <f>IF($T87&gt;0,VLOOKUP($T87,[1]ForLookup!$A$2:$P$768,AK$2,FALSE),"")</f>
        <v/>
      </c>
      <c r="AL87" s="7" t="str">
        <f>IF($T87&gt;0,VLOOKUP($T87,[1]ForLookup!$A$2:$P$768,AL$2,FALSE),"")</f>
        <v/>
      </c>
      <c r="AM87" s="7" t="str">
        <f>IF($T87&gt;0,VLOOKUP($T87,[1]ForLookup!$A$2:$P$768,AM$2,FALSE),"")</f>
        <v/>
      </c>
      <c r="AN87" s="7" t="str">
        <f>IF($T87&gt;0,VLOOKUP($T87,[1]ForLookup!$A$2:$P$768,AN$2,FALSE),"")</f>
        <v/>
      </c>
      <c r="AO87" s="8" t="str">
        <f>IF($T87&gt;0,VLOOKUP($T87,[1]ForLookup!$A$2:$P$768,AO$2,FALSE),"")</f>
        <v/>
      </c>
      <c r="AP87" s="9"/>
    </row>
    <row r="88" spans="20:42">
      <c r="T88" s="1">
        <f>VLOOKUP($Y$7,CountyMatrix!$A$2:$CR$68,W88,FALSE)</f>
        <v>0</v>
      </c>
      <c r="U88" s="1">
        <f t="shared" si="2"/>
        <v>-65</v>
      </c>
      <c r="V88" s="1">
        <v>75</v>
      </c>
      <c r="W88" s="1">
        <v>77</v>
      </c>
      <c r="AA88" s="9"/>
      <c r="AB88" s="9" t="str">
        <f>IF($T88&gt;0,VLOOKUP($T88,[1]ForLookup!$A$2:$P$768,AB$2,FALSE),"")</f>
        <v/>
      </c>
      <c r="AC88" s="18" t="str">
        <f>IF($T88&gt;0,VLOOKUP($T88,[1]ForLookup!$A$2:$P$768,AC$2,FALSE),"")</f>
        <v/>
      </c>
      <c r="AD88" s="5" t="str">
        <f>IF($T88&gt;0,VLOOKUP($T88,[1]ForLookup!$A$2:$P$768,AD$2,FALSE),"")</f>
        <v/>
      </c>
      <c r="AE88" s="5" t="str">
        <f>IF($T88&gt;0,VLOOKUP($T88,[1]ForLookup!$A$2:$P$768,AE$2,FALSE),"")</f>
        <v/>
      </c>
      <c r="AF88" s="6" t="str">
        <f>IF($T88&gt;0,VLOOKUP($T88,[1]ForLookup!$A$2:$P$768,AF$2,FALSE),"")</f>
        <v/>
      </c>
      <c r="AG88" s="8" t="str">
        <f>IF($T88&gt;0,VLOOKUP($T88,[1]ForLookup!$A$2:$P$768,AG$2,FALSE),"")</f>
        <v/>
      </c>
      <c r="AH88" s="5" t="str">
        <f>IF($T88&gt;0,VLOOKUP($T88,[1]ForLookup!$A$2:$P$768,AH$2,FALSE),"")</f>
        <v/>
      </c>
      <c r="AI88" s="5" t="str">
        <f>IF($T88&gt;0,VLOOKUP($T88,[1]ForLookup!$A$2:$P$768,AI$2,FALSE),"")</f>
        <v/>
      </c>
      <c r="AJ88" s="6" t="str">
        <f>IF($T88&gt;0,VLOOKUP($T88,[1]ForLookup!$A$2:$P$768,AJ$2,FALSE),"")</f>
        <v/>
      </c>
      <c r="AK88" s="8" t="str">
        <f>IF($T88&gt;0,VLOOKUP($T88,[1]ForLookup!$A$2:$P$768,AK$2,FALSE),"")</f>
        <v/>
      </c>
      <c r="AL88" s="7" t="str">
        <f>IF($T88&gt;0,VLOOKUP($T88,[1]ForLookup!$A$2:$P$768,AL$2,FALSE),"")</f>
        <v/>
      </c>
      <c r="AM88" s="7" t="str">
        <f>IF($T88&gt;0,VLOOKUP($T88,[1]ForLookup!$A$2:$P$768,AM$2,FALSE),"")</f>
        <v/>
      </c>
      <c r="AN88" s="7" t="str">
        <f>IF($T88&gt;0,VLOOKUP($T88,[1]ForLookup!$A$2:$P$768,AN$2,FALSE),"")</f>
        <v/>
      </c>
      <c r="AO88" s="8" t="str">
        <f>IF($T88&gt;0,VLOOKUP($T88,[1]ForLookup!$A$2:$P$768,AO$2,FALSE),"")</f>
        <v/>
      </c>
      <c r="AP88" s="9"/>
    </row>
    <row r="89" spans="20:42">
      <c r="T89" s="1">
        <f>VLOOKUP($Y$7,CountyMatrix!$A$2:$CR$68,W89,FALSE)</f>
        <v>0</v>
      </c>
      <c r="U89" s="1">
        <f t="shared" si="2"/>
        <v>-66</v>
      </c>
      <c r="V89" s="1">
        <v>76</v>
      </c>
      <c r="W89" s="1">
        <v>78</v>
      </c>
      <c r="AA89" s="9"/>
      <c r="AB89" s="9" t="str">
        <f>IF($T89&gt;0,VLOOKUP($T89,[1]ForLookup!$A$2:$P$768,AB$2,FALSE),"")</f>
        <v/>
      </c>
      <c r="AC89" s="18" t="str">
        <f>IF($T89&gt;0,VLOOKUP($T89,[1]ForLookup!$A$2:$P$768,AC$2,FALSE),"")</f>
        <v/>
      </c>
      <c r="AD89" s="5" t="str">
        <f>IF($T89&gt;0,VLOOKUP($T89,[1]ForLookup!$A$2:$P$768,AD$2,FALSE),"")</f>
        <v/>
      </c>
      <c r="AE89" s="5" t="str">
        <f>IF($T89&gt;0,VLOOKUP($T89,[1]ForLookup!$A$2:$P$768,AE$2,FALSE),"")</f>
        <v/>
      </c>
      <c r="AF89" s="6" t="str">
        <f>IF($T89&gt;0,VLOOKUP($T89,[1]ForLookup!$A$2:$P$768,AF$2,FALSE),"")</f>
        <v/>
      </c>
      <c r="AG89" s="8" t="str">
        <f>IF($T89&gt;0,VLOOKUP($T89,[1]ForLookup!$A$2:$P$768,AG$2,FALSE),"")</f>
        <v/>
      </c>
      <c r="AH89" s="5" t="str">
        <f>IF($T89&gt;0,VLOOKUP($T89,[1]ForLookup!$A$2:$P$768,AH$2,FALSE),"")</f>
        <v/>
      </c>
      <c r="AI89" s="5" t="str">
        <f>IF($T89&gt;0,VLOOKUP($T89,[1]ForLookup!$A$2:$P$768,AI$2,FALSE),"")</f>
        <v/>
      </c>
      <c r="AJ89" s="6" t="str">
        <f>IF($T89&gt;0,VLOOKUP($T89,[1]ForLookup!$A$2:$P$768,AJ$2,FALSE),"")</f>
        <v/>
      </c>
      <c r="AK89" s="8" t="str">
        <f>IF($T89&gt;0,VLOOKUP($T89,[1]ForLookup!$A$2:$P$768,AK$2,FALSE),"")</f>
        <v/>
      </c>
      <c r="AL89" s="7" t="str">
        <f>IF($T89&gt;0,VLOOKUP($T89,[1]ForLookup!$A$2:$P$768,AL$2,FALSE),"")</f>
        <v/>
      </c>
      <c r="AM89" s="7" t="str">
        <f>IF($T89&gt;0,VLOOKUP($T89,[1]ForLookup!$A$2:$P$768,AM$2,FALSE),"")</f>
        <v/>
      </c>
      <c r="AN89" s="7" t="str">
        <f>IF($T89&gt;0,VLOOKUP($T89,[1]ForLookup!$A$2:$P$768,AN$2,FALSE),"")</f>
        <v/>
      </c>
      <c r="AO89" s="8" t="str">
        <f>IF($T89&gt;0,VLOOKUP($T89,[1]ForLookup!$A$2:$P$768,AO$2,FALSE),"")</f>
        <v/>
      </c>
      <c r="AP89" s="9"/>
    </row>
    <row r="90" spans="20:42">
      <c r="T90" s="1">
        <f>VLOOKUP($Y$7,CountyMatrix!$A$2:$CR$68,W90,FALSE)</f>
        <v>0</v>
      </c>
      <c r="U90" s="1">
        <f t="shared" si="2"/>
        <v>-67</v>
      </c>
      <c r="V90" s="1">
        <v>77</v>
      </c>
      <c r="W90" s="1">
        <v>79</v>
      </c>
      <c r="AA90" s="9"/>
      <c r="AB90" s="9" t="str">
        <f>IF($T90&gt;0,VLOOKUP($T90,[1]ForLookup!$A$2:$P$768,AB$2,FALSE),"")</f>
        <v/>
      </c>
      <c r="AC90" s="18" t="str">
        <f>IF($T90&gt;0,VLOOKUP($T90,[1]ForLookup!$A$2:$P$768,AC$2,FALSE),"")</f>
        <v/>
      </c>
      <c r="AD90" s="5" t="str">
        <f>IF($T90&gt;0,VLOOKUP($T90,[1]ForLookup!$A$2:$P$768,AD$2,FALSE),"")</f>
        <v/>
      </c>
      <c r="AE90" s="5" t="str">
        <f>IF($T90&gt;0,VLOOKUP($T90,[1]ForLookup!$A$2:$P$768,AE$2,FALSE),"")</f>
        <v/>
      </c>
      <c r="AF90" s="6" t="str">
        <f>IF($T90&gt;0,VLOOKUP($T90,[1]ForLookup!$A$2:$P$768,AF$2,FALSE),"")</f>
        <v/>
      </c>
      <c r="AG90" s="8" t="str">
        <f>IF($T90&gt;0,VLOOKUP($T90,[1]ForLookup!$A$2:$P$768,AG$2,FALSE),"")</f>
        <v/>
      </c>
      <c r="AH90" s="5" t="str">
        <f>IF($T90&gt;0,VLOOKUP($T90,[1]ForLookup!$A$2:$P$768,AH$2,FALSE),"")</f>
        <v/>
      </c>
      <c r="AI90" s="5" t="str">
        <f>IF($T90&gt;0,VLOOKUP($T90,[1]ForLookup!$A$2:$P$768,AI$2,FALSE),"")</f>
        <v/>
      </c>
      <c r="AJ90" s="6" t="str">
        <f>IF($T90&gt;0,VLOOKUP($T90,[1]ForLookup!$A$2:$P$768,AJ$2,FALSE),"")</f>
        <v/>
      </c>
      <c r="AK90" s="8" t="str">
        <f>IF($T90&gt;0,VLOOKUP($T90,[1]ForLookup!$A$2:$P$768,AK$2,FALSE),"")</f>
        <v/>
      </c>
      <c r="AL90" s="7" t="str">
        <f>IF($T90&gt;0,VLOOKUP($T90,[1]ForLookup!$A$2:$P$768,AL$2,FALSE),"")</f>
        <v/>
      </c>
      <c r="AM90" s="7" t="str">
        <f>IF($T90&gt;0,VLOOKUP($T90,[1]ForLookup!$A$2:$P$768,AM$2,FALSE),"")</f>
        <v/>
      </c>
      <c r="AN90" s="7" t="str">
        <f>IF($T90&gt;0,VLOOKUP($T90,[1]ForLookup!$A$2:$P$768,AN$2,FALSE),"")</f>
        <v/>
      </c>
      <c r="AO90" s="8" t="str">
        <f>IF($T90&gt;0,VLOOKUP($T90,[1]ForLookup!$A$2:$P$768,AO$2,FALSE),"")</f>
        <v/>
      </c>
      <c r="AP90" s="9"/>
    </row>
    <row r="91" spans="20:42">
      <c r="T91" s="1">
        <f>VLOOKUP($Y$7,CountyMatrix!$A$2:$CR$68,W91,FALSE)</f>
        <v>0</v>
      </c>
      <c r="U91" s="1">
        <f t="shared" si="2"/>
        <v>-68</v>
      </c>
      <c r="V91" s="1">
        <v>78</v>
      </c>
      <c r="W91" s="1">
        <v>80</v>
      </c>
      <c r="AA91" s="9"/>
      <c r="AB91" s="9" t="str">
        <f>IF($T91&gt;0,VLOOKUP($T91,[1]ForLookup!$A$2:$P$768,AB$2,FALSE),"")</f>
        <v/>
      </c>
      <c r="AC91" s="18" t="str">
        <f>IF($T91&gt;0,VLOOKUP($T91,[1]ForLookup!$A$2:$P$768,AC$2,FALSE),"")</f>
        <v/>
      </c>
      <c r="AD91" s="5" t="str">
        <f>IF($T91&gt;0,VLOOKUP($T91,[1]ForLookup!$A$2:$P$768,AD$2,FALSE),"")</f>
        <v/>
      </c>
      <c r="AE91" s="5" t="str">
        <f>IF($T91&gt;0,VLOOKUP($T91,[1]ForLookup!$A$2:$P$768,AE$2,FALSE),"")</f>
        <v/>
      </c>
      <c r="AF91" s="6" t="str">
        <f>IF($T91&gt;0,VLOOKUP($T91,[1]ForLookup!$A$2:$P$768,AF$2,FALSE),"")</f>
        <v/>
      </c>
      <c r="AG91" s="8" t="str">
        <f>IF($T91&gt;0,VLOOKUP($T91,[1]ForLookup!$A$2:$P$768,AG$2,FALSE),"")</f>
        <v/>
      </c>
      <c r="AH91" s="5" t="str">
        <f>IF($T91&gt;0,VLOOKUP($T91,[1]ForLookup!$A$2:$P$768,AH$2,FALSE),"")</f>
        <v/>
      </c>
      <c r="AI91" s="5" t="str">
        <f>IF($T91&gt;0,VLOOKUP($T91,[1]ForLookup!$A$2:$P$768,AI$2,FALSE),"")</f>
        <v/>
      </c>
      <c r="AJ91" s="6" t="str">
        <f>IF($T91&gt;0,VLOOKUP($T91,[1]ForLookup!$A$2:$P$768,AJ$2,FALSE),"")</f>
        <v/>
      </c>
      <c r="AK91" s="8" t="str">
        <f>IF($T91&gt;0,VLOOKUP($T91,[1]ForLookup!$A$2:$P$768,AK$2,FALSE),"")</f>
        <v/>
      </c>
      <c r="AL91" s="7" t="str">
        <f>IF($T91&gt;0,VLOOKUP($T91,[1]ForLookup!$A$2:$P$768,AL$2,FALSE),"")</f>
        <v/>
      </c>
      <c r="AM91" s="7" t="str">
        <f>IF($T91&gt;0,VLOOKUP($T91,[1]ForLookup!$A$2:$P$768,AM$2,FALSE),"")</f>
        <v/>
      </c>
      <c r="AN91" s="7" t="str">
        <f>IF($T91&gt;0,VLOOKUP($T91,[1]ForLookup!$A$2:$P$768,AN$2,FALSE),"")</f>
        <v/>
      </c>
      <c r="AO91" s="8" t="str">
        <f>IF($T91&gt;0,VLOOKUP($T91,[1]ForLookup!$A$2:$P$768,AO$2,FALSE),"")</f>
        <v/>
      </c>
      <c r="AP91" s="9"/>
    </row>
    <row r="92" spans="20:42">
      <c r="T92" s="1">
        <f>VLOOKUP($Y$7,CountyMatrix!$A$2:$CR$68,W92,FALSE)</f>
        <v>0</v>
      </c>
      <c r="U92" s="1">
        <f t="shared" si="2"/>
        <v>-69</v>
      </c>
      <c r="V92" s="1">
        <v>79</v>
      </c>
      <c r="W92" s="1">
        <v>81</v>
      </c>
      <c r="AA92" s="9"/>
      <c r="AB92" s="9" t="str">
        <f>IF($T92&gt;0,VLOOKUP($T92,[1]ForLookup!$A$2:$P$768,AB$2,FALSE),"")</f>
        <v/>
      </c>
      <c r="AC92" s="18" t="str">
        <f>IF($T92&gt;0,VLOOKUP($T92,[1]ForLookup!$A$2:$P$768,AC$2,FALSE),"")</f>
        <v/>
      </c>
      <c r="AD92" s="5" t="str">
        <f>IF($T92&gt;0,VLOOKUP($T92,[1]ForLookup!$A$2:$P$768,AD$2,FALSE),"")</f>
        <v/>
      </c>
      <c r="AE92" s="5" t="str">
        <f>IF($T92&gt;0,VLOOKUP($T92,[1]ForLookup!$A$2:$P$768,AE$2,FALSE),"")</f>
        <v/>
      </c>
      <c r="AF92" s="6" t="str">
        <f>IF($T92&gt;0,VLOOKUP($T92,[1]ForLookup!$A$2:$P$768,AF$2,FALSE),"")</f>
        <v/>
      </c>
      <c r="AG92" s="8" t="str">
        <f>IF($T92&gt;0,VLOOKUP($T92,[1]ForLookup!$A$2:$P$768,AG$2,FALSE),"")</f>
        <v/>
      </c>
      <c r="AH92" s="5" t="str">
        <f>IF($T92&gt;0,VLOOKUP($T92,[1]ForLookup!$A$2:$P$768,AH$2,FALSE),"")</f>
        <v/>
      </c>
      <c r="AI92" s="5" t="str">
        <f>IF($T92&gt;0,VLOOKUP($T92,[1]ForLookup!$A$2:$P$768,AI$2,FALSE),"")</f>
        <v/>
      </c>
      <c r="AJ92" s="6" t="str">
        <f>IF($T92&gt;0,VLOOKUP($T92,[1]ForLookup!$A$2:$P$768,AJ$2,FALSE),"")</f>
        <v/>
      </c>
      <c r="AK92" s="8" t="str">
        <f>IF($T92&gt;0,VLOOKUP($T92,[1]ForLookup!$A$2:$P$768,AK$2,FALSE),"")</f>
        <v/>
      </c>
      <c r="AL92" s="7" t="str">
        <f>IF($T92&gt;0,VLOOKUP($T92,[1]ForLookup!$A$2:$P$768,AL$2,FALSE),"")</f>
        <v/>
      </c>
      <c r="AM92" s="7" t="str">
        <f>IF($T92&gt;0,VLOOKUP($T92,[1]ForLookup!$A$2:$P$768,AM$2,FALSE),"")</f>
        <v/>
      </c>
      <c r="AN92" s="7" t="str">
        <f>IF($T92&gt;0,VLOOKUP($T92,[1]ForLookup!$A$2:$P$768,AN$2,FALSE),"")</f>
        <v/>
      </c>
      <c r="AO92" s="8" t="str">
        <f>IF($T92&gt;0,VLOOKUP($T92,[1]ForLookup!$A$2:$P$768,AO$2,FALSE),"")</f>
        <v/>
      </c>
      <c r="AP92" s="9"/>
    </row>
    <row r="93" spans="20:42">
      <c r="T93" s="1">
        <f>VLOOKUP($Y$7,CountyMatrix!$A$2:$CR$68,W93,FALSE)</f>
        <v>0</v>
      </c>
      <c r="U93" s="1">
        <f t="shared" si="2"/>
        <v>-70</v>
      </c>
      <c r="V93" s="1">
        <v>80</v>
      </c>
      <c r="W93" s="1">
        <v>82</v>
      </c>
      <c r="AA93" s="9"/>
      <c r="AB93" s="9" t="str">
        <f>IF($T93&gt;0,VLOOKUP($T93,[1]ForLookup!$A$2:$P$768,AB$2,FALSE),"")</f>
        <v/>
      </c>
      <c r="AC93" s="18" t="str">
        <f>IF($T93&gt;0,VLOOKUP($T93,[1]ForLookup!$A$2:$P$768,AC$2,FALSE),"")</f>
        <v/>
      </c>
      <c r="AD93" s="5" t="str">
        <f>IF($T93&gt;0,VLOOKUP($T93,[1]ForLookup!$A$2:$P$768,AD$2,FALSE),"")</f>
        <v/>
      </c>
      <c r="AE93" s="5" t="str">
        <f>IF($T93&gt;0,VLOOKUP($T93,[1]ForLookup!$A$2:$P$768,AE$2,FALSE),"")</f>
        <v/>
      </c>
      <c r="AF93" s="6" t="str">
        <f>IF($T93&gt;0,VLOOKUP($T93,[1]ForLookup!$A$2:$P$768,AF$2,FALSE),"")</f>
        <v/>
      </c>
      <c r="AG93" s="8" t="str">
        <f>IF($T93&gt;0,VLOOKUP($T93,[1]ForLookup!$A$2:$P$768,AG$2,FALSE),"")</f>
        <v/>
      </c>
      <c r="AH93" s="5" t="str">
        <f>IF($T93&gt;0,VLOOKUP($T93,[1]ForLookup!$A$2:$P$768,AH$2,FALSE),"")</f>
        <v/>
      </c>
      <c r="AI93" s="5" t="str">
        <f>IF($T93&gt;0,VLOOKUP($T93,[1]ForLookup!$A$2:$P$768,AI$2,FALSE),"")</f>
        <v/>
      </c>
      <c r="AJ93" s="6" t="str">
        <f>IF($T93&gt;0,VLOOKUP($T93,[1]ForLookup!$A$2:$P$768,AJ$2,FALSE),"")</f>
        <v/>
      </c>
      <c r="AK93" s="8" t="str">
        <f>IF($T93&gt;0,VLOOKUP($T93,[1]ForLookup!$A$2:$P$768,AK$2,FALSE),"")</f>
        <v/>
      </c>
      <c r="AL93" s="7" t="str">
        <f>IF($T93&gt;0,VLOOKUP($T93,[1]ForLookup!$A$2:$P$768,AL$2,FALSE),"")</f>
        <v/>
      </c>
      <c r="AM93" s="7" t="str">
        <f>IF($T93&gt;0,VLOOKUP($T93,[1]ForLookup!$A$2:$P$768,AM$2,FALSE),"")</f>
        <v/>
      </c>
      <c r="AN93" s="7" t="str">
        <f>IF($T93&gt;0,VLOOKUP($T93,[1]ForLookup!$A$2:$P$768,AN$2,FALSE),"")</f>
        <v/>
      </c>
      <c r="AO93" s="8" t="str">
        <f>IF($T93&gt;0,VLOOKUP($T93,[1]ForLookup!$A$2:$P$768,AO$2,FALSE),"")</f>
        <v/>
      </c>
      <c r="AP93" s="9"/>
    </row>
    <row r="94" spans="20:42">
      <c r="T94" s="1">
        <f>VLOOKUP($Y$7,CountyMatrix!$A$2:$CR$68,W94,FALSE)</f>
        <v>0</v>
      </c>
      <c r="U94" s="1">
        <f t="shared" si="2"/>
        <v>-71</v>
      </c>
      <c r="V94" s="1">
        <v>81</v>
      </c>
      <c r="W94" s="1">
        <v>83</v>
      </c>
      <c r="AA94" s="9"/>
      <c r="AB94" s="9" t="str">
        <f>IF($T94&gt;0,VLOOKUP($T94,[1]ForLookup!$A$2:$P$768,AB$2,FALSE),"")</f>
        <v/>
      </c>
      <c r="AC94" s="18" t="str">
        <f>IF($T94&gt;0,VLOOKUP($T94,[1]ForLookup!$A$2:$P$768,AC$2,FALSE),"")</f>
        <v/>
      </c>
      <c r="AD94" s="5" t="str">
        <f>IF($T94&gt;0,VLOOKUP($T94,[1]ForLookup!$A$2:$P$768,AD$2,FALSE),"")</f>
        <v/>
      </c>
      <c r="AE94" s="5" t="str">
        <f>IF($T94&gt;0,VLOOKUP($T94,[1]ForLookup!$A$2:$P$768,AE$2,FALSE),"")</f>
        <v/>
      </c>
      <c r="AF94" s="6" t="str">
        <f>IF($T94&gt;0,VLOOKUP($T94,[1]ForLookup!$A$2:$P$768,AF$2,FALSE),"")</f>
        <v/>
      </c>
      <c r="AG94" s="8" t="str">
        <f>IF($T94&gt;0,VLOOKUP($T94,[1]ForLookup!$A$2:$P$768,AG$2,FALSE),"")</f>
        <v/>
      </c>
      <c r="AH94" s="5" t="str">
        <f>IF($T94&gt;0,VLOOKUP($T94,[1]ForLookup!$A$2:$P$768,AH$2,FALSE),"")</f>
        <v/>
      </c>
      <c r="AI94" s="5" t="str">
        <f>IF($T94&gt;0,VLOOKUP($T94,[1]ForLookup!$A$2:$P$768,AI$2,FALSE),"")</f>
        <v/>
      </c>
      <c r="AJ94" s="6" t="str">
        <f>IF($T94&gt;0,VLOOKUP($T94,[1]ForLookup!$A$2:$P$768,AJ$2,FALSE),"")</f>
        <v/>
      </c>
      <c r="AK94" s="8" t="str">
        <f>IF($T94&gt;0,VLOOKUP($T94,[1]ForLookup!$A$2:$P$768,AK$2,FALSE),"")</f>
        <v/>
      </c>
      <c r="AL94" s="7" t="str">
        <f>IF($T94&gt;0,VLOOKUP($T94,[1]ForLookup!$A$2:$P$768,AL$2,FALSE),"")</f>
        <v/>
      </c>
      <c r="AM94" s="7" t="str">
        <f>IF($T94&gt;0,VLOOKUP($T94,[1]ForLookup!$A$2:$P$768,AM$2,FALSE),"")</f>
        <v/>
      </c>
      <c r="AN94" s="7" t="str">
        <f>IF($T94&gt;0,VLOOKUP($T94,[1]ForLookup!$A$2:$P$768,AN$2,FALSE),"")</f>
        <v/>
      </c>
      <c r="AO94" s="8" t="str">
        <f>IF($T94&gt;0,VLOOKUP($T94,[1]ForLookup!$A$2:$P$768,AO$2,FALSE),"")</f>
        <v/>
      </c>
      <c r="AP94" s="9"/>
    </row>
    <row r="95" spans="20:42">
      <c r="T95" s="1">
        <f>VLOOKUP($Y$7,CountyMatrix!$A$2:$CR$68,W95,FALSE)</f>
        <v>0</v>
      </c>
      <c r="U95" s="1">
        <f t="shared" si="2"/>
        <v>-72</v>
      </c>
      <c r="V95" s="1">
        <v>82</v>
      </c>
      <c r="W95" s="1">
        <v>84</v>
      </c>
      <c r="AA95" s="9"/>
      <c r="AB95" s="9" t="str">
        <f>IF($T95&gt;0,VLOOKUP($T95,[1]ForLookup!$A$2:$P$768,AB$2,FALSE),"")</f>
        <v/>
      </c>
      <c r="AC95" s="18" t="str">
        <f>IF($T95&gt;0,VLOOKUP($T95,[1]ForLookup!$A$2:$P$768,AC$2,FALSE),"")</f>
        <v/>
      </c>
      <c r="AD95" s="5" t="str">
        <f>IF($T95&gt;0,VLOOKUP($T95,[1]ForLookup!$A$2:$P$768,AD$2,FALSE),"")</f>
        <v/>
      </c>
      <c r="AE95" s="5" t="str">
        <f>IF($T95&gt;0,VLOOKUP($T95,[1]ForLookup!$A$2:$P$768,AE$2,FALSE),"")</f>
        <v/>
      </c>
      <c r="AF95" s="6" t="str">
        <f>IF($T95&gt;0,VLOOKUP($T95,[1]ForLookup!$A$2:$P$768,AF$2,FALSE),"")</f>
        <v/>
      </c>
      <c r="AG95" s="8" t="str">
        <f>IF($T95&gt;0,VLOOKUP($T95,[1]ForLookup!$A$2:$P$768,AG$2,FALSE),"")</f>
        <v/>
      </c>
      <c r="AH95" s="5" t="str">
        <f>IF($T95&gt;0,VLOOKUP($T95,[1]ForLookup!$A$2:$P$768,AH$2,FALSE),"")</f>
        <v/>
      </c>
      <c r="AI95" s="5" t="str">
        <f>IF($T95&gt;0,VLOOKUP($T95,[1]ForLookup!$A$2:$P$768,AI$2,FALSE),"")</f>
        <v/>
      </c>
      <c r="AJ95" s="6" t="str">
        <f>IF($T95&gt;0,VLOOKUP($T95,[1]ForLookup!$A$2:$P$768,AJ$2,FALSE),"")</f>
        <v/>
      </c>
      <c r="AK95" s="8" t="str">
        <f>IF($T95&gt;0,VLOOKUP($T95,[1]ForLookup!$A$2:$P$768,AK$2,FALSE),"")</f>
        <v/>
      </c>
      <c r="AL95" s="7" t="str">
        <f>IF($T95&gt;0,VLOOKUP($T95,[1]ForLookup!$A$2:$P$768,AL$2,FALSE),"")</f>
        <v/>
      </c>
      <c r="AM95" s="7" t="str">
        <f>IF($T95&gt;0,VLOOKUP($T95,[1]ForLookup!$A$2:$P$768,AM$2,FALSE),"")</f>
        <v/>
      </c>
      <c r="AN95" s="7" t="str">
        <f>IF($T95&gt;0,VLOOKUP($T95,[1]ForLookup!$A$2:$P$768,AN$2,FALSE),"")</f>
        <v/>
      </c>
      <c r="AO95" s="8" t="str">
        <f>IF($T95&gt;0,VLOOKUP($T95,[1]ForLookup!$A$2:$P$768,AO$2,FALSE),"")</f>
        <v/>
      </c>
      <c r="AP95" s="9"/>
    </row>
    <row r="96" spans="20:42">
      <c r="T96" s="1">
        <f>VLOOKUP($Y$7,CountyMatrix!$A$2:$CR$68,W96,FALSE)</f>
        <v>0</v>
      </c>
      <c r="U96" s="1">
        <f t="shared" si="2"/>
        <v>-73</v>
      </c>
      <c r="V96" s="1">
        <v>83</v>
      </c>
      <c r="W96" s="1">
        <v>85</v>
      </c>
      <c r="AA96" s="9"/>
      <c r="AB96" s="9" t="str">
        <f>IF($T96&gt;0,VLOOKUP($T96,[1]ForLookup!$A$2:$P$768,AB$2,FALSE),"")</f>
        <v/>
      </c>
      <c r="AC96" s="18" t="str">
        <f>IF($T96&gt;0,VLOOKUP($T96,[1]ForLookup!$A$2:$P$768,AC$2,FALSE),"")</f>
        <v/>
      </c>
      <c r="AD96" s="5" t="str">
        <f>IF($T96&gt;0,VLOOKUP($T96,[1]ForLookup!$A$2:$P$768,AD$2,FALSE),"")</f>
        <v/>
      </c>
      <c r="AE96" s="5" t="str">
        <f>IF($T96&gt;0,VLOOKUP($T96,[1]ForLookup!$A$2:$P$768,AE$2,FALSE),"")</f>
        <v/>
      </c>
      <c r="AF96" s="6" t="str">
        <f>IF($T96&gt;0,VLOOKUP($T96,[1]ForLookup!$A$2:$P$768,AF$2,FALSE),"")</f>
        <v/>
      </c>
      <c r="AG96" s="8" t="str">
        <f>IF($T96&gt;0,VLOOKUP($T96,[1]ForLookup!$A$2:$P$768,AG$2,FALSE),"")</f>
        <v/>
      </c>
      <c r="AH96" s="5" t="str">
        <f>IF($T96&gt;0,VLOOKUP($T96,[1]ForLookup!$A$2:$P$768,AH$2,FALSE),"")</f>
        <v/>
      </c>
      <c r="AI96" s="5" t="str">
        <f>IF($T96&gt;0,VLOOKUP($T96,[1]ForLookup!$A$2:$P$768,AI$2,FALSE),"")</f>
        <v/>
      </c>
      <c r="AJ96" s="6" t="str">
        <f>IF($T96&gt;0,VLOOKUP($T96,[1]ForLookup!$A$2:$P$768,AJ$2,FALSE),"")</f>
        <v/>
      </c>
      <c r="AK96" s="8" t="str">
        <f>IF($T96&gt;0,VLOOKUP($T96,[1]ForLookup!$A$2:$P$768,AK$2,FALSE),"")</f>
        <v/>
      </c>
      <c r="AL96" s="7" t="str">
        <f>IF($T96&gt;0,VLOOKUP($T96,[1]ForLookup!$A$2:$P$768,AL$2,FALSE),"")</f>
        <v/>
      </c>
      <c r="AM96" s="7" t="str">
        <f>IF($T96&gt;0,VLOOKUP($T96,[1]ForLookup!$A$2:$P$768,AM$2,FALSE),"")</f>
        <v/>
      </c>
      <c r="AN96" s="7" t="str">
        <f>IF($T96&gt;0,VLOOKUP($T96,[1]ForLookup!$A$2:$P$768,AN$2,FALSE),"")</f>
        <v/>
      </c>
      <c r="AO96" s="8" t="str">
        <f>IF($T96&gt;0,VLOOKUP($T96,[1]ForLookup!$A$2:$P$768,AO$2,FALSE),"")</f>
        <v/>
      </c>
      <c r="AP96" s="9"/>
    </row>
    <row r="97" spans="20:42">
      <c r="T97" s="1">
        <f>VLOOKUP($Y$7,CountyMatrix!$A$2:$CR$68,W97,FALSE)</f>
        <v>0</v>
      </c>
      <c r="U97" s="1">
        <f t="shared" si="2"/>
        <v>-74</v>
      </c>
      <c r="V97" s="1">
        <v>84</v>
      </c>
      <c r="W97" s="1">
        <v>86</v>
      </c>
      <c r="AA97" s="9"/>
      <c r="AB97" s="9" t="str">
        <f>IF($T97&gt;0,VLOOKUP($T97,[1]ForLookup!$A$2:$P$768,AB$2,FALSE),"")</f>
        <v/>
      </c>
      <c r="AC97" s="18" t="str">
        <f>IF($T97&gt;0,VLOOKUP($T97,[1]ForLookup!$A$2:$P$768,AC$2,FALSE),"")</f>
        <v/>
      </c>
      <c r="AD97" s="5" t="str">
        <f>IF($T97&gt;0,VLOOKUP($T97,[1]ForLookup!$A$2:$P$768,AD$2,FALSE),"")</f>
        <v/>
      </c>
      <c r="AE97" s="5" t="str">
        <f>IF($T97&gt;0,VLOOKUP($T97,[1]ForLookup!$A$2:$P$768,AE$2,FALSE),"")</f>
        <v/>
      </c>
      <c r="AF97" s="6" t="str">
        <f>IF($T97&gt;0,VLOOKUP($T97,[1]ForLookup!$A$2:$P$768,AF$2,FALSE),"")</f>
        <v/>
      </c>
      <c r="AG97" s="8" t="str">
        <f>IF($T97&gt;0,VLOOKUP($T97,[1]ForLookup!$A$2:$P$768,AG$2,FALSE),"")</f>
        <v/>
      </c>
      <c r="AH97" s="5" t="str">
        <f>IF($T97&gt;0,VLOOKUP($T97,[1]ForLookup!$A$2:$P$768,AH$2,FALSE),"")</f>
        <v/>
      </c>
      <c r="AI97" s="5" t="str">
        <f>IF($T97&gt;0,VLOOKUP($T97,[1]ForLookup!$A$2:$P$768,AI$2,FALSE),"")</f>
        <v/>
      </c>
      <c r="AJ97" s="6" t="str">
        <f>IF($T97&gt;0,VLOOKUP($T97,[1]ForLookup!$A$2:$P$768,AJ$2,FALSE),"")</f>
        <v/>
      </c>
      <c r="AK97" s="8" t="str">
        <f>IF($T97&gt;0,VLOOKUP($T97,[1]ForLookup!$A$2:$P$768,AK$2,FALSE),"")</f>
        <v/>
      </c>
      <c r="AL97" s="7" t="str">
        <f>IF($T97&gt;0,VLOOKUP($T97,[1]ForLookup!$A$2:$P$768,AL$2,FALSE),"")</f>
        <v/>
      </c>
      <c r="AM97" s="7" t="str">
        <f>IF($T97&gt;0,VLOOKUP($T97,[1]ForLookup!$A$2:$P$768,AM$2,FALSE),"")</f>
        <v/>
      </c>
      <c r="AN97" s="7" t="str">
        <f>IF($T97&gt;0,VLOOKUP($T97,[1]ForLookup!$A$2:$P$768,AN$2,FALSE),"")</f>
        <v/>
      </c>
      <c r="AO97" s="8" t="str">
        <f>IF($T97&gt;0,VLOOKUP($T97,[1]ForLookup!$A$2:$P$768,AO$2,FALSE),"")</f>
        <v/>
      </c>
      <c r="AP97" s="9"/>
    </row>
    <row r="98" spans="20:42">
      <c r="T98" s="1">
        <f>VLOOKUP($Y$7,CountyMatrix!$A$2:$CR$68,W98,FALSE)</f>
        <v>0</v>
      </c>
      <c r="U98" s="1">
        <f t="shared" si="2"/>
        <v>-75</v>
      </c>
      <c r="V98" s="1">
        <v>85</v>
      </c>
      <c r="W98" s="1">
        <v>87</v>
      </c>
      <c r="AA98" s="9"/>
      <c r="AB98" s="9" t="str">
        <f>IF($T98&gt;0,VLOOKUP($T98,[1]ForLookup!$A$2:$P$768,AB$2,FALSE),"")</f>
        <v/>
      </c>
      <c r="AC98" s="18" t="str">
        <f>IF($T98&gt;0,VLOOKUP($T98,[1]ForLookup!$A$2:$P$768,AC$2,FALSE),"")</f>
        <v/>
      </c>
      <c r="AD98" s="5" t="str">
        <f>IF($T98&gt;0,VLOOKUP($T98,[1]ForLookup!$A$2:$P$768,AD$2,FALSE),"")</f>
        <v/>
      </c>
      <c r="AE98" s="5" t="str">
        <f>IF($T98&gt;0,VLOOKUP($T98,[1]ForLookup!$A$2:$P$768,AE$2,FALSE),"")</f>
        <v/>
      </c>
      <c r="AF98" s="6" t="str">
        <f>IF($T98&gt;0,VLOOKUP($T98,[1]ForLookup!$A$2:$P$768,AF$2,FALSE),"")</f>
        <v/>
      </c>
      <c r="AG98" s="8" t="str">
        <f>IF($T98&gt;0,VLOOKUP($T98,[1]ForLookup!$A$2:$P$768,AG$2,FALSE),"")</f>
        <v/>
      </c>
      <c r="AH98" s="5" t="str">
        <f>IF($T98&gt;0,VLOOKUP($T98,[1]ForLookup!$A$2:$P$768,AH$2,FALSE),"")</f>
        <v/>
      </c>
      <c r="AI98" s="5" t="str">
        <f>IF($T98&gt;0,VLOOKUP($T98,[1]ForLookup!$A$2:$P$768,AI$2,FALSE),"")</f>
        <v/>
      </c>
      <c r="AJ98" s="6" t="str">
        <f>IF($T98&gt;0,VLOOKUP($T98,[1]ForLookup!$A$2:$P$768,AJ$2,FALSE),"")</f>
        <v/>
      </c>
      <c r="AK98" s="8" t="str">
        <f>IF($T98&gt;0,VLOOKUP($T98,[1]ForLookup!$A$2:$P$768,AK$2,FALSE),"")</f>
        <v/>
      </c>
      <c r="AL98" s="7" t="str">
        <f>IF($T98&gt;0,VLOOKUP($T98,[1]ForLookup!$A$2:$P$768,AL$2,FALSE),"")</f>
        <v/>
      </c>
      <c r="AM98" s="7" t="str">
        <f>IF($T98&gt;0,VLOOKUP($T98,[1]ForLookup!$A$2:$P$768,AM$2,FALSE),"")</f>
        <v/>
      </c>
      <c r="AN98" s="7" t="str">
        <f>IF($T98&gt;0,VLOOKUP($T98,[1]ForLookup!$A$2:$P$768,AN$2,FALSE),"")</f>
        <v/>
      </c>
      <c r="AO98" s="8" t="str">
        <f>IF($T98&gt;0,VLOOKUP($T98,[1]ForLookup!$A$2:$P$768,AO$2,FALSE),"")</f>
        <v/>
      </c>
      <c r="AP98" s="9"/>
    </row>
    <row r="99" spans="20:42">
      <c r="T99" s="1">
        <f>VLOOKUP($Y$7,CountyMatrix!$A$2:$CR$68,W99,FALSE)</f>
        <v>0</v>
      </c>
      <c r="U99" s="1">
        <f t="shared" si="2"/>
        <v>-76</v>
      </c>
      <c r="V99" s="1">
        <v>86</v>
      </c>
      <c r="W99" s="1">
        <v>88</v>
      </c>
      <c r="AA99" s="9"/>
      <c r="AB99" s="9" t="str">
        <f>IF($T99&gt;0,VLOOKUP($T99,[1]ForLookup!$A$2:$P$768,AB$2,FALSE),"")</f>
        <v/>
      </c>
      <c r="AC99" s="18" t="str">
        <f>IF($T99&gt;0,VLOOKUP($T99,[1]ForLookup!$A$2:$P$768,AC$2,FALSE),"")</f>
        <v/>
      </c>
      <c r="AD99" s="5" t="str">
        <f>IF($T99&gt;0,VLOOKUP($T99,[1]ForLookup!$A$2:$P$768,AD$2,FALSE),"")</f>
        <v/>
      </c>
      <c r="AE99" s="5" t="str">
        <f>IF($T99&gt;0,VLOOKUP($T99,[1]ForLookup!$A$2:$P$768,AE$2,FALSE),"")</f>
        <v/>
      </c>
      <c r="AF99" s="6" t="str">
        <f>IF($T99&gt;0,VLOOKUP($T99,[1]ForLookup!$A$2:$P$768,AF$2,FALSE),"")</f>
        <v/>
      </c>
      <c r="AG99" s="8" t="str">
        <f>IF($T99&gt;0,VLOOKUP($T99,[1]ForLookup!$A$2:$P$768,AG$2,FALSE),"")</f>
        <v/>
      </c>
      <c r="AH99" s="5" t="str">
        <f>IF($T99&gt;0,VLOOKUP($T99,[1]ForLookup!$A$2:$P$768,AH$2,FALSE),"")</f>
        <v/>
      </c>
      <c r="AI99" s="5" t="str">
        <f>IF($T99&gt;0,VLOOKUP($T99,[1]ForLookup!$A$2:$P$768,AI$2,FALSE),"")</f>
        <v/>
      </c>
      <c r="AJ99" s="6" t="str">
        <f>IF($T99&gt;0,VLOOKUP($T99,[1]ForLookup!$A$2:$P$768,AJ$2,FALSE),"")</f>
        <v/>
      </c>
      <c r="AK99" s="8" t="str">
        <f>IF($T99&gt;0,VLOOKUP($T99,[1]ForLookup!$A$2:$P$768,AK$2,FALSE),"")</f>
        <v/>
      </c>
      <c r="AL99" s="7" t="str">
        <f>IF($T99&gt;0,VLOOKUP($T99,[1]ForLookup!$A$2:$P$768,AL$2,FALSE),"")</f>
        <v/>
      </c>
      <c r="AM99" s="7" t="str">
        <f>IF($T99&gt;0,VLOOKUP($T99,[1]ForLookup!$A$2:$P$768,AM$2,FALSE),"")</f>
        <v/>
      </c>
      <c r="AN99" s="7" t="str">
        <f>IF($T99&gt;0,VLOOKUP($T99,[1]ForLookup!$A$2:$P$768,AN$2,FALSE),"")</f>
        <v/>
      </c>
      <c r="AO99" s="8" t="str">
        <f>IF($T99&gt;0,VLOOKUP($T99,[1]ForLookup!$A$2:$P$768,AO$2,FALSE),"")</f>
        <v/>
      </c>
      <c r="AP99" s="9"/>
    </row>
    <row r="100" spans="20:42">
      <c r="T100" s="1">
        <f>VLOOKUP($Y$7,CountyMatrix!$A$2:$CR$68,W100,FALSE)</f>
        <v>0</v>
      </c>
      <c r="U100" s="1">
        <f t="shared" si="2"/>
        <v>-77</v>
      </c>
      <c r="V100" s="1">
        <v>87</v>
      </c>
      <c r="W100" s="1">
        <v>89</v>
      </c>
      <c r="AA100" s="9"/>
      <c r="AB100" s="9" t="str">
        <f>IF($T100&gt;0,VLOOKUP($T100,[1]ForLookup!$A$2:$P$768,AB$2,FALSE),"")</f>
        <v/>
      </c>
      <c r="AC100" s="18" t="str">
        <f>IF($T100&gt;0,VLOOKUP($T100,[1]ForLookup!$A$2:$P$768,AC$2,FALSE),"")</f>
        <v/>
      </c>
      <c r="AD100" s="5" t="str">
        <f>IF($T100&gt;0,VLOOKUP($T100,[1]ForLookup!$A$2:$P$768,AD$2,FALSE),"")</f>
        <v/>
      </c>
      <c r="AE100" s="5" t="str">
        <f>IF($T100&gt;0,VLOOKUP($T100,[1]ForLookup!$A$2:$P$768,AE$2,FALSE),"")</f>
        <v/>
      </c>
      <c r="AF100" s="6" t="str">
        <f>IF($T100&gt;0,VLOOKUP($T100,[1]ForLookup!$A$2:$P$768,AF$2,FALSE),"")</f>
        <v/>
      </c>
      <c r="AG100" s="8" t="str">
        <f>IF($T100&gt;0,VLOOKUP($T100,[1]ForLookup!$A$2:$P$768,AG$2,FALSE),"")</f>
        <v/>
      </c>
      <c r="AH100" s="5" t="str">
        <f>IF($T100&gt;0,VLOOKUP($T100,[1]ForLookup!$A$2:$P$768,AH$2,FALSE),"")</f>
        <v/>
      </c>
      <c r="AI100" s="5" t="str">
        <f>IF($T100&gt;0,VLOOKUP($T100,[1]ForLookup!$A$2:$P$768,AI$2,FALSE),"")</f>
        <v/>
      </c>
      <c r="AJ100" s="6" t="str">
        <f>IF($T100&gt;0,VLOOKUP($T100,[1]ForLookup!$A$2:$P$768,AJ$2,FALSE),"")</f>
        <v/>
      </c>
      <c r="AK100" s="8" t="str">
        <f>IF($T100&gt;0,VLOOKUP($T100,[1]ForLookup!$A$2:$P$768,AK$2,FALSE),"")</f>
        <v/>
      </c>
      <c r="AL100" s="7" t="str">
        <f>IF($T100&gt;0,VLOOKUP($T100,[1]ForLookup!$A$2:$P$768,AL$2,FALSE),"")</f>
        <v/>
      </c>
      <c r="AM100" s="7" t="str">
        <f>IF($T100&gt;0,VLOOKUP($T100,[1]ForLookup!$A$2:$P$768,AM$2,FALSE),"")</f>
        <v/>
      </c>
      <c r="AN100" s="7" t="str">
        <f>IF($T100&gt;0,VLOOKUP($T100,[1]ForLookup!$A$2:$P$768,AN$2,FALSE),"")</f>
        <v/>
      </c>
      <c r="AO100" s="8" t="str">
        <f>IF($T100&gt;0,VLOOKUP($T100,[1]ForLookup!$A$2:$P$768,AO$2,FALSE),"")</f>
        <v/>
      </c>
      <c r="AP100" s="9"/>
    </row>
    <row r="101" spans="20:42" ht="15" thickBot="1">
      <c r="T101" s="1">
        <f>VLOOKUP($Y$7,CountyMatrix!$A$2:$CR$68,W101,FALSE)</f>
        <v>0</v>
      </c>
      <c r="U101" s="1">
        <f t="shared" si="2"/>
        <v>-78</v>
      </c>
      <c r="V101" s="1">
        <v>88</v>
      </c>
      <c r="W101" s="1">
        <v>90</v>
      </c>
      <c r="AA101" s="9"/>
      <c r="AB101" s="13" t="str">
        <f>IF($T101&gt;0,VLOOKUP($T101,[1]ForLookup!$A$2:$P$768,AB$2,FALSE),"")</f>
        <v/>
      </c>
      <c r="AC101" s="19" t="str">
        <f>IF($T101&gt;0,VLOOKUP($T101,[1]ForLookup!$A$2:$P$768,AC$2,FALSE),"")</f>
        <v/>
      </c>
      <c r="AD101" s="14" t="str">
        <f>IF($T101&gt;0,VLOOKUP($T101,[1]ForLookup!$A$2:$P$768,AD$2,FALSE),"")</f>
        <v/>
      </c>
      <c r="AE101" s="14" t="str">
        <f>IF($T101&gt;0,VLOOKUP($T101,[1]ForLookup!$A$2:$P$768,AE$2,FALSE),"")</f>
        <v/>
      </c>
      <c r="AF101" s="15" t="str">
        <f>IF($T101&gt;0,VLOOKUP($T101,[1]ForLookup!$A$2:$P$768,AF$2,FALSE),"")</f>
        <v/>
      </c>
      <c r="AG101" s="16" t="str">
        <f>IF($T101&gt;0,VLOOKUP($T101,[1]ForLookup!$A$2:$P$768,AG$2,FALSE),"")</f>
        <v/>
      </c>
      <c r="AH101" s="14" t="str">
        <f>IF($T101&gt;0,VLOOKUP($T101,[1]ForLookup!$A$2:$P$768,AH$2,FALSE),"")</f>
        <v/>
      </c>
      <c r="AI101" s="14" t="str">
        <f>IF($T101&gt;0,VLOOKUP($T101,[1]ForLookup!$A$2:$P$768,AI$2,FALSE),"")</f>
        <v/>
      </c>
      <c r="AJ101" s="15" t="str">
        <f>IF($T101&gt;0,VLOOKUP($T101,[1]ForLookup!$A$2:$P$768,AJ$2,FALSE),"")</f>
        <v/>
      </c>
      <c r="AK101" s="16" t="str">
        <f>IF($T101&gt;0,VLOOKUP($T101,[1]ForLookup!$A$2:$P$768,AK$2,FALSE),"")</f>
        <v/>
      </c>
      <c r="AL101" s="17" t="str">
        <f>IF($T101&gt;0,VLOOKUP($T101,[1]ForLookup!$A$2:$P$768,AL$2,FALSE),"")</f>
        <v/>
      </c>
      <c r="AM101" s="17" t="str">
        <f>IF($T101&gt;0,VLOOKUP($T101,[1]ForLookup!$A$2:$P$768,AM$2,FALSE),"")</f>
        <v/>
      </c>
      <c r="AN101" s="17" t="str">
        <f>IF($T101&gt;0,VLOOKUP($T101,[1]ForLookup!$A$2:$P$768,AN$2,FALSE),"")</f>
        <v/>
      </c>
      <c r="AO101" s="16" t="str">
        <f>IF($T101&gt;0,VLOOKUP($T101,[1]ForLookup!$A$2:$P$768,AO$2,FALSE),"")</f>
        <v/>
      </c>
      <c r="AP101" s="9"/>
    </row>
    <row r="102" spans="20:42">
      <c r="AA102" s="9"/>
      <c r="AB102" s="22" t="str">
        <f>T8</f>
        <v/>
      </c>
      <c r="AC102" s="9"/>
      <c r="AD102" s="9"/>
      <c r="AE102" s="9"/>
      <c r="AF102" s="9"/>
      <c r="AG102" s="9"/>
      <c r="AH102" s="9"/>
      <c r="AI102" s="9"/>
      <c r="AJ102" s="9"/>
      <c r="AK102" s="9"/>
      <c r="AL102" s="9"/>
      <c r="AM102" s="9"/>
      <c r="AN102" s="9"/>
      <c r="AO102" s="9"/>
      <c r="AP102" s="9"/>
    </row>
    <row r="103" spans="20:42">
      <c r="AA103" s="9"/>
      <c r="AB103" s="9"/>
      <c r="AC103" s="9"/>
      <c r="AD103" s="9"/>
      <c r="AE103" s="9"/>
      <c r="AF103" s="9"/>
      <c r="AG103" s="9"/>
      <c r="AH103" s="9"/>
      <c r="AI103" s="9"/>
      <c r="AJ103" s="9"/>
      <c r="AK103" s="9"/>
      <c r="AL103" s="9"/>
      <c r="AM103" s="9"/>
      <c r="AN103" s="9"/>
      <c r="AO103" s="9"/>
      <c r="AP103" s="9"/>
    </row>
    <row r="493" spans="1:5">
      <c r="A493" s="1" t="s">
        <v>122</v>
      </c>
      <c r="B493" s="1">
        <v>1</v>
      </c>
      <c r="D493" s="1" t="s">
        <v>122</v>
      </c>
      <c r="E493" s="1">
        <v>1</v>
      </c>
    </row>
    <row r="494" spans="1:5">
      <c r="A494" s="1" t="s">
        <v>123</v>
      </c>
      <c r="B494" s="1">
        <v>3</v>
      </c>
      <c r="D494" s="1" t="s">
        <v>123</v>
      </c>
      <c r="E494" s="1">
        <v>3</v>
      </c>
    </row>
    <row r="495" spans="1:5">
      <c r="A495" s="1" t="s">
        <v>124</v>
      </c>
      <c r="B495" s="1">
        <v>5</v>
      </c>
      <c r="D495" s="1" t="s">
        <v>124</v>
      </c>
      <c r="E495" s="1">
        <v>5</v>
      </c>
    </row>
    <row r="496" spans="1:5">
      <c r="A496" s="1" t="s">
        <v>125</v>
      </c>
      <c r="B496" s="1">
        <v>7</v>
      </c>
      <c r="D496" s="1" t="s">
        <v>125</v>
      </c>
      <c r="E496" s="1">
        <v>7</v>
      </c>
    </row>
    <row r="497" spans="1:5">
      <c r="A497" s="1" t="s">
        <v>126</v>
      </c>
      <c r="B497" s="1">
        <v>9</v>
      </c>
      <c r="D497" s="1" t="s">
        <v>126</v>
      </c>
      <c r="E497" s="1">
        <v>9</v>
      </c>
    </row>
    <row r="498" spans="1:5">
      <c r="A498" s="1" t="s">
        <v>127</v>
      </c>
      <c r="B498" s="1">
        <v>11</v>
      </c>
      <c r="D498" s="1" t="s">
        <v>127</v>
      </c>
      <c r="E498" s="1">
        <v>11</v>
      </c>
    </row>
    <row r="499" spans="1:5">
      <c r="A499" s="1" t="s">
        <v>128</v>
      </c>
      <c r="B499" s="1">
        <v>13</v>
      </c>
      <c r="D499" s="1" t="s">
        <v>128</v>
      </c>
      <c r="E499" s="1">
        <v>13</v>
      </c>
    </row>
    <row r="500" spans="1:5">
      <c r="A500" s="1" t="s">
        <v>129</v>
      </c>
      <c r="B500" s="1">
        <v>15</v>
      </c>
      <c r="D500" s="1" t="s">
        <v>129</v>
      </c>
      <c r="E500" s="1">
        <v>15</v>
      </c>
    </row>
    <row r="501" spans="1:5">
      <c r="A501" s="1" t="s">
        <v>130</v>
      </c>
      <c r="B501" s="1">
        <v>17</v>
      </c>
      <c r="D501" s="1" t="s">
        <v>130</v>
      </c>
      <c r="E501" s="1">
        <v>17</v>
      </c>
    </row>
    <row r="502" spans="1:5">
      <c r="A502" s="1" t="s">
        <v>131</v>
      </c>
      <c r="B502" s="1">
        <v>19</v>
      </c>
      <c r="D502" s="1" t="s">
        <v>131</v>
      </c>
      <c r="E502" s="1">
        <v>19</v>
      </c>
    </row>
    <row r="503" spans="1:5">
      <c r="A503" s="1" t="s">
        <v>132</v>
      </c>
      <c r="B503" s="1">
        <v>21</v>
      </c>
      <c r="D503" s="1" t="s">
        <v>132</v>
      </c>
      <c r="E503" s="1">
        <v>21</v>
      </c>
    </row>
    <row r="504" spans="1:5">
      <c r="A504" s="1" t="s">
        <v>133</v>
      </c>
      <c r="B504" s="1">
        <v>23</v>
      </c>
      <c r="D504" s="1" t="s">
        <v>133</v>
      </c>
      <c r="E504" s="1">
        <v>23</v>
      </c>
    </row>
    <row r="505" spans="1:5">
      <c r="A505" s="1" t="s">
        <v>134</v>
      </c>
      <c r="B505" s="1">
        <v>25</v>
      </c>
      <c r="D505" s="1" t="s">
        <v>134</v>
      </c>
      <c r="E505" s="1">
        <v>25</v>
      </c>
    </row>
    <row r="506" spans="1:5">
      <c r="A506" s="1" t="s">
        <v>135</v>
      </c>
      <c r="B506" s="1">
        <v>27</v>
      </c>
      <c r="D506" s="1" t="s">
        <v>135</v>
      </c>
      <c r="E506" s="1">
        <v>27</v>
      </c>
    </row>
    <row r="507" spans="1:5">
      <c r="A507" s="1" t="s">
        <v>136</v>
      </c>
      <c r="B507" s="1">
        <v>29</v>
      </c>
      <c r="D507" s="1" t="s">
        <v>136</v>
      </c>
      <c r="E507" s="1">
        <v>29</v>
      </c>
    </row>
    <row r="508" spans="1:5">
      <c r="A508" s="1" t="s">
        <v>137</v>
      </c>
      <c r="B508" s="1">
        <v>31</v>
      </c>
      <c r="D508" s="1" t="s">
        <v>137</v>
      </c>
      <c r="E508" s="1">
        <v>31</v>
      </c>
    </row>
    <row r="509" spans="1:5">
      <c r="A509" s="1" t="s">
        <v>138</v>
      </c>
      <c r="B509" s="1">
        <v>33</v>
      </c>
      <c r="D509" s="1" t="s">
        <v>138</v>
      </c>
      <c r="E509" s="1">
        <v>33</v>
      </c>
    </row>
    <row r="510" spans="1:5">
      <c r="A510" s="1" t="s">
        <v>139</v>
      </c>
      <c r="B510" s="1">
        <v>35</v>
      </c>
      <c r="D510" s="1" t="s">
        <v>139</v>
      </c>
      <c r="E510" s="1">
        <v>35</v>
      </c>
    </row>
    <row r="511" spans="1:5">
      <c r="A511" s="1" t="s">
        <v>140</v>
      </c>
      <c r="B511" s="1">
        <v>37</v>
      </c>
      <c r="D511" s="1" t="s">
        <v>140</v>
      </c>
      <c r="E511" s="1">
        <v>37</v>
      </c>
    </row>
    <row r="512" spans="1:5">
      <c r="A512" s="1" t="s">
        <v>141</v>
      </c>
      <c r="B512" s="1">
        <v>39</v>
      </c>
      <c r="D512" s="1" t="s">
        <v>141</v>
      </c>
      <c r="E512" s="1">
        <v>39</v>
      </c>
    </row>
    <row r="513" spans="1:5">
      <c r="A513" s="1" t="s">
        <v>142</v>
      </c>
      <c r="B513" s="1">
        <v>41</v>
      </c>
      <c r="D513" s="1" t="s">
        <v>142</v>
      </c>
      <c r="E513" s="1">
        <v>41</v>
      </c>
    </row>
    <row r="514" spans="1:5">
      <c r="A514" s="1" t="s">
        <v>143</v>
      </c>
      <c r="B514" s="1">
        <v>43</v>
      </c>
      <c r="D514" s="1" t="s">
        <v>143</v>
      </c>
      <c r="E514" s="1">
        <v>43</v>
      </c>
    </row>
    <row r="515" spans="1:5">
      <c r="A515" s="1" t="s">
        <v>144</v>
      </c>
      <c r="B515" s="1">
        <v>45</v>
      </c>
      <c r="D515" s="1" t="s">
        <v>144</v>
      </c>
      <c r="E515" s="1">
        <v>45</v>
      </c>
    </row>
    <row r="516" spans="1:5">
      <c r="A516" s="1" t="s">
        <v>145</v>
      </c>
      <c r="B516" s="1">
        <v>47</v>
      </c>
      <c r="D516" s="1" t="s">
        <v>145</v>
      </c>
      <c r="E516" s="1">
        <v>47</v>
      </c>
    </row>
    <row r="517" spans="1:5">
      <c r="A517" s="1" t="s">
        <v>146</v>
      </c>
      <c r="B517" s="1">
        <v>49</v>
      </c>
      <c r="D517" s="1" t="s">
        <v>146</v>
      </c>
      <c r="E517" s="1">
        <v>49</v>
      </c>
    </row>
    <row r="518" spans="1:5">
      <c r="A518" s="1" t="s">
        <v>147</v>
      </c>
      <c r="B518" s="1">
        <v>51</v>
      </c>
      <c r="D518" s="1" t="s">
        <v>147</v>
      </c>
      <c r="E518" s="1">
        <v>51</v>
      </c>
    </row>
    <row r="519" spans="1:5">
      <c r="A519" s="1" t="s">
        <v>148</v>
      </c>
      <c r="B519" s="1">
        <v>53</v>
      </c>
      <c r="D519" s="1" t="s">
        <v>148</v>
      </c>
      <c r="E519" s="1">
        <v>53</v>
      </c>
    </row>
    <row r="520" spans="1:5">
      <c r="A520" s="1" t="s">
        <v>149</v>
      </c>
      <c r="B520" s="1">
        <v>55</v>
      </c>
      <c r="D520" s="1" t="s">
        <v>149</v>
      </c>
      <c r="E520" s="1">
        <v>55</v>
      </c>
    </row>
    <row r="521" spans="1:5">
      <c r="A521" s="1" t="s">
        <v>150</v>
      </c>
      <c r="B521" s="1">
        <v>57</v>
      </c>
      <c r="D521" s="1" t="s">
        <v>150</v>
      </c>
      <c r="E521" s="1">
        <v>57</v>
      </c>
    </row>
    <row r="522" spans="1:5">
      <c r="A522" s="1" t="s">
        <v>151</v>
      </c>
      <c r="B522" s="1">
        <v>59</v>
      </c>
      <c r="D522" s="1" t="s">
        <v>151</v>
      </c>
      <c r="E522" s="1">
        <v>59</v>
      </c>
    </row>
    <row r="523" spans="1:5">
      <c r="A523" s="1" t="s">
        <v>152</v>
      </c>
      <c r="B523" s="1">
        <v>61</v>
      </c>
      <c r="D523" s="1" t="s">
        <v>152</v>
      </c>
      <c r="E523" s="1">
        <v>61</v>
      </c>
    </row>
    <row r="524" spans="1:5">
      <c r="A524" s="1" t="s">
        <v>153</v>
      </c>
      <c r="B524" s="1">
        <v>63</v>
      </c>
      <c r="D524" s="1" t="s">
        <v>153</v>
      </c>
      <c r="E524" s="1">
        <v>63</v>
      </c>
    </row>
    <row r="525" spans="1:5">
      <c r="A525" s="1" t="s">
        <v>154</v>
      </c>
      <c r="B525" s="1">
        <v>65</v>
      </c>
      <c r="D525" s="1" t="s">
        <v>154</v>
      </c>
      <c r="E525" s="1">
        <v>65</v>
      </c>
    </row>
    <row r="526" spans="1:5">
      <c r="A526" s="1" t="s">
        <v>155</v>
      </c>
      <c r="B526" s="1">
        <v>67</v>
      </c>
      <c r="D526" s="1" t="s">
        <v>155</v>
      </c>
      <c r="E526" s="1">
        <v>67</v>
      </c>
    </row>
    <row r="527" spans="1:5">
      <c r="A527" s="1" t="s">
        <v>156</v>
      </c>
      <c r="B527" s="1">
        <v>69</v>
      </c>
      <c r="D527" s="1" t="s">
        <v>156</v>
      </c>
      <c r="E527" s="1">
        <v>69</v>
      </c>
    </row>
    <row r="528" spans="1:5">
      <c r="A528" s="1" t="s">
        <v>157</v>
      </c>
      <c r="B528" s="1">
        <v>71</v>
      </c>
      <c r="D528" s="1" t="s">
        <v>157</v>
      </c>
      <c r="E528" s="1">
        <v>71</v>
      </c>
    </row>
    <row r="529" spans="1:5">
      <c r="A529" s="1" t="s">
        <v>158</v>
      </c>
      <c r="B529" s="1">
        <v>73</v>
      </c>
      <c r="D529" s="1" t="s">
        <v>158</v>
      </c>
      <c r="E529" s="1">
        <v>73</v>
      </c>
    </row>
    <row r="530" spans="1:5">
      <c r="A530" s="1" t="s">
        <v>159</v>
      </c>
      <c r="B530" s="1">
        <v>75</v>
      </c>
      <c r="D530" s="1" t="s">
        <v>159</v>
      </c>
      <c r="E530" s="1">
        <v>75</v>
      </c>
    </row>
    <row r="531" spans="1:5">
      <c r="A531" s="1" t="s">
        <v>160</v>
      </c>
      <c r="B531" s="1">
        <v>77</v>
      </c>
      <c r="D531" s="1" t="s">
        <v>160</v>
      </c>
      <c r="E531" s="1">
        <v>77</v>
      </c>
    </row>
    <row r="532" spans="1:5">
      <c r="A532" s="1" t="s">
        <v>161</v>
      </c>
      <c r="B532" s="1">
        <v>79</v>
      </c>
      <c r="D532" s="1" t="s">
        <v>161</v>
      </c>
      <c r="E532" s="1">
        <v>79</v>
      </c>
    </row>
    <row r="533" spans="1:5">
      <c r="A533" s="1" t="s">
        <v>162</v>
      </c>
      <c r="B533" s="1">
        <v>81</v>
      </c>
      <c r="D533" s="1" t="s">
        <v>162</v>
      </c>
      <c r="E533" s="1">
        <v>81</v>
      </c>
    </row>
    <row r="534" spans="1:5">
      <c r="A534" s="1" t="s">
        <v>163</v>
      </c>
      <c r="B534" s="1">
        <v>83</v>
      </c>
      <c r="D534" s="1" t="s">
        <v>163</v>
      </c>
      <c r="E534" s="1">
        <v>83</v>
      </c>
    </row>
    <row r="535" spans="1:5">
      <c r="A535" s="1" t="s">
        <v>164</v>
      </c>
      <c r="B535" s="1">
        <v>85</v>
      </c>
      <c r="D535" s="1" t="s">
        <v>164</v>
      </c>
      <c r="E535" s="1">
        <v>85</v>
      </c>
    </row>
    <row r="536" spans="1:5">
      <c r="A536" s="1" t="s">
        <v>165</v>
      </c>
      <c r="B536" s="1">
        <v>87</v>
      </c>
      <c r="D536" s="1" t="s">
        <v>165</v>
      </c>
      <c r="E536" s="1">
        <v>87</v>
      </c>
    </row>
    <row r="537" spans="1:5">
      <c r="A537" s="1" t="s">
        <v>166</v>
      </c>
      <c r="B537" s="1">
        <v>89</v>
      </c>
      <c r="D537" s="1" t="s">
        <v>166</v>
      </c>
      <c r="E537" s="1">
        <v>89</v>
      </c>
    </row>
    <row r="538" spans="1:5">
      <c r="A538" s="1" t="s">
        <v>167</v>
      </c>
      <c r="B538" s="1">
        <v>91</v>
      </c>
      <c r="D538" s="1" t="s">
        <v>167</v>
      </c>
      <c r="E538" s="1">
        <v>91</v>
      </c>
    </row>
    <row r="539" spans="1:5">
      <c r="A539" s="1" t="s">
        <v>168</v>
      </c>
      <c r="B539" s="1">
        <v>93</v>
      </c>
      <c r="D539" s="1" t="s">
        <v>168</v>
      </c>
      <c r="E539" s="1">
        <v>93</v>
      </c>
    </row>
    <row r="540" spans="1:5">
      <c r="A540" s="1" t="s">
        <v>169</v>
      </c>
      <c r="B540" s="1">
        <v>95</v>
      </c>
      <c r="D540" s="1" t="s">
        <v>169</v>
      </c>
      <c r="E540" s="1">
        <v>95</v>
      </c>
    </row>
    <row r="541" spans="1:5">
      <c r="A541" s="1" t="s">
        <v>170</v>
      </c>
      <c r="B541" s="1">
        <v>97</v>
      </c>
      <c r="D541" s="1" t="s">
        <v>170</v>
      </c>
      <c r="E541" s="1">
        <v>97</v>
      </c>
    </row>
    <row r="542" spans="1:5">
      <c r="A542" s="1" t="s">
        <v>171</v>
      </c>
      <c r="B542" s="1">
        <v>99</v>
      </c>
      <c r="D542" s="1" t="s">
        <v>171</v>
      </c>
      <c r="E542" s="1">
        <v>99</v>
      </c>
    </row>
    <row r="543" spans="1:5">
      <c r="A543" s="1" t="s">
        <v>172</v>
      </c>
      <c r="B543" s="1">
        <v>101</v>
      </c>
      <c r="D543" s="1" t="s">
        <v>172</v>
      </c>
      <c r="E543" s="1">
        <v>101</v>
      </c>
    </row>
    <row r="544" spans="1:5">
      <c r="A544" s="1" t="s">
        <v>173</v>
      </c>
      <c r="B544" s="1">
        <v>103</v>
      </c>
      <c r="D544" s="1" t="s">
        <v>173</v>
      </c>
      <c r="E544" s="1">
        <v>103</v>
      </c>
    </row>
    <row r="545" spans="1:5">
      <c r="A545" s="1" t="s">
        <v>174</v>
      </c>
      <c r="B545" s="1">
        <v>105</v>
      </c>
      <c r="D545" s="1" t="s">
        <v>174</v>
      </c>
      <c r="E545" s="1">
        <v>105</v>
      </c>
    </row>
    <row r="546" spans="1:5">
      <c r="A546" s="1" t="s">
        <v>175</v>
      </c>
      <c r="B546" s="1">
        <v>107</v>
      </c>
      <c r="D546" s="1" t="s">
        <v>175</v>
      </c>
      <c r="E546" s="1">
        <v>107</v>
      </c>
    </row>
    <row r="547" spans="1:5">
      <c r="A547" s="1" t="s">
        <v>176</v>
      </c>
      <c r="B547" s="1">
        <v>109</v>
      </c>
      <c r="D547" s="1" t="s">
        <v>176</v>
      </c>
      <c r="E547" s="1">
        <v>109</v>
      </c>
    </row>
    <row r="548" spans="1:5">
      <c r="A548" s="1" t="s">
        <v>177</v>
      </c>
      <c r="B548" s="1">
        <v>111</v>
      </c>
      <c r="D548" s="1" t="s">
        <v>177</v>
      </c>
      <c r="E548" s="1">
        <v>111</v>
      </c>
    </row>
    <row r="549" spans="1:5">
      <c r="A549" s="1" t="s">
        <v>178</v>
      </c>
      <c r="B549" s="1">
        <v>113</v>
      </c>
      <c r="D549" s="1" t="s">
        <v>178</v>
      </c>
      <c r="E549" s="1">
        <v>113</v>
      </c>
    </row>
    <row r="550" spans="1:5">
      <c r="A550" s="1" t="s">
        <v>179</v>
      </c>
      <c r="B550" s="1">
        <v>115</v>
      </c>
      <c r="D550" s="1" t="s">
        <v>179</v>
      </c>
      <c r="E550" s="1">
        <v>115</v>
      </c>
    </row>
    <row r="551" spans="1:5">
      <c r="A551" s="1" t="s">
        <v>180</v>
      </c>
      <c r="B551" s="1">
        <v>117</v>
      </c>
      <c r="D551" s="1" t="s">
        <v>180</v>
      </c>
      <c r="E551" s="1">
        <v>117</v>
      </c>
    </row>
    <row r="552" spans="1:5">
      <c r="A552" s="1" t="s">
        <v>181</v>
      </c>
      <c r="B552" s="1">
        <v>119</v>
      </c>
      <c r="D552" s="1" t="s">
        <v>181</v>
      </c>
      <c r="E552" s="1">
        <v>119</v>
      </c>
    </row>
    <row r="553" spans="1:5">
      <c r="A553" s="1" t="s">
        <v>182</v>
      </c>
      <c r="B553" s="1">
        <v>121</v>
      </c>
      <c r="D553" s="1" t="s">
        <v>182</v>
      </c>
      <c r="E553" s="1">
        <v>121</v>
      </c>
    </row>
    <row r="554" spans="1:5">
      <c r="A554" s="1" t="s">
        <v>183</v>
      </c>
      <c r="B554" s="1">
        <v>123</v>
      </c>
      <c r="D554" s="1" t="s">
        <v>183</v>
      </c>
      <c r="E554" s="1">
        <v>123</v>
      </c>
    </row>
    <row r="555" spans="1:5">
      <c r="A555" s="1" t="s">
        <v>184</v>
      </c>
      <c r="B555" s="1">
        <v>125</v>
      </c>
      <c r="D555" s="1" t="s">
        <v>184</v>
      </c>
      <c r="E555" s="1">
        <v>125</v>
      </c>
    </row>
    <row r="556" spans="1:5">
      <c r="A556" s="1" t="s">
        <v>185</v>
      </c>
      <c r="B556" s="1">
        <v>127</v>
      </c>
      <c r="D556" s="1" t="s">
        <v>185</v>
      </c>
      <c r="E556" s="1">
        <v>127</v>
      </c>
    </row>
    <row r="557" spans="1:5">
      <c r="A557" s="1" t="s">
        <v>186</v>
      </c>
      <c r="B557" s="1">
        <v>129</v>
      </c>
      <c r="D557" s="1" t="s">
        <v>186</v>
      </c>
      <c r="E557" s="1">
        <v>129</v>
      </c>
    </row>
    <row r="558" spans="1:5">
      <c r="A558" s="1" t="s">
        <v>187</v>
      </c>
      <c r="B558" s="1">
        <v>131</v>
      </c>
      <c r="D558" s="1" t="s">
        <v>187</v>
      </c>
      <c r="E558" s="1">
        <v>131</v>
      </c>
    </row>
    <row r="559" spans="1:5">
      <c r="A559" s="1" t="s">
        <v>188</v>
      </c>
      <c r="B559" s="1">
        <v>133</v>
      </c>
      <c r="D559" s="1" t="s">
        <v>188</v>
      </c>
      <c r="E559" s="1">
        <v>133</v>
      </c>
    </row>
  </sheetData>
  <sortState xmlns:xlrd2="http://schemas.microsoft.com/office/spreadsheetml/2017/richdata2" ref="D493:E559">
    <sortCondition ref="D493:D559"/>
  </sortState>
  <mergeCells count="7">
    <mergeCell ref="AB4:AC6"/>
    <mergeCell ref="AD11:AG11"/>
    <mergeCell ref="AH11:AK11"/>
    <mergeCell ref="AL11:AO11"/>
    <mergeCell ref="AB7:AC7"/>
    <mergeCell ref="AB8:AF8"/>
    <mergeCell ref="AB10:AF10"/>
  </mergeCells>
  <dataValidations count="1">
    <dataValidation type="list" allowBlank="1" showInputMessage="1" showErrorMessage="1" sqref="AB7" xr:uid="{00000000-0002-0000-0000-000000000000}">
      <formula1>$A$493:$A$559</formula1>
    </dataValidation>
  </dataValidations>
  <pageMargins left="0.7" right="0.7" top="0.75" bottom="0.75" header="0.3" footer="0.3"/>
  <pageSetup orientation="landscape" r:id="rId1"/>
  <headerFooter>
    <oddHeader>&amp;CLocal Education Agency Revenues, Staffing Levels, and the Ratio of Students to Teachers Under The Mastriano Education Plan</oddHeader>
    <oddFooter>&amp;R&amp;P</oddFooter>
  </headerFooter>
  <colBreaks count="2" manualBreakCount="2">
    <brk id="33" max="1048575" man="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73"/>
  <sheetViews>
    <sheetView workbookViewId="0">
      <selection sqref="A1:P1"/>
    </sheetView>
  </sheetViews>
  <sheetFormatPr defaultColWidth="9.1796875" defaultRowHeight="14.5"/>
  <cols>
    <col min="1" max="1" width="11.26953125" style="1" customWidth="1"/>
    <col min="2" max="2" width="23.453125" style="1" customWidth="1"/>
    <col min="3" max="3" width="13.453125" style="1" customWidth="1"/>
    <col min="4" max="4" width="16.54296875" style="25" customWidth="1"/>
    <col min="5" max="6" width="19" style="1" customWidth="1"/>
    <col min="7" max="7" width="18.54296875" style="1" customWidth="1"/>
    <col min="8" max="8" width="10.7265625" style="1" customWidth="1"/>
    <col min="9" max="10" width="14.7265625" style="1" customWidth="1"/>
    <col min="11" max="11" width="11.7265625" style="1" customWidth="1"/>
    <col min="12" max="12" width="13.7265625" style="1" customWidth="1"/>
    <col min="13" max="14" width="8.7265625" style="1" customWidth="1"/>
    <col min="15" max="15" width="17.453125" style="1" customWidth="1"/>
    <col min="16" max="16" width="21.26953125" style="1" bestFit="1" customWidth="1"/>
    <col min="17" max="17" width="5.7265625" style="1" customWidth="1"/>
    <col min="18" max="16384" width="9.1796875" style="1"/>
  </cols>
  <sheetData>
    <row r="1" spans="1:17">
      <c r="A1" s="66" t="s">
        <v>2817</v>
      </c>
      <c r="B1" s="67"/>
      <c r="C1" s="67"/>
      <c r="D1" s="67"/>
      <c r="E1" s="67"/>
      <c r="F1" s="67"/>
      <c r="G1" s="67"/>
      <c r="H1" s="67"/>
      <c r="I1" s="67"/>
      <c r="J1" s="67"/>
      <c r="K1" s="67"/>
      <c r="L1" s="67"/>
      <c r="M1" s="67"/>
      <c r="N1" s="67"/>
      <c r="O1" s="67"/>
      <c r="P1" s="67"/>
      <c r="Q1" s="9"/>
    </row>
    <row r="2" spans="1:17" ht="15" customHeight="1">
      <c r="A2" s="10"/>
      <c r="B2" s="42"/>
      <c r="C2" s="42"/>
      <c r="D2" s="42"/>
      <c r="E2" s="59" t="s">
        <v>112</v>
      </c>
      <c r="F2" s="59"/>
      <c r="G2" s="59"/>
      <c r="H2" s="59"/>
      <c r="I2" s="58" t="s">
        <v>2815</v>
      </c>
      <c r="J2" s="58"/>
      <c r="K2" s="58"/>
      <c r="L2" s="58"/>
      <c r="M2" s="59" t="s">
        <v>113</v>
      </c>
      <c r="N2" s="59"/>
      <c r="O2" s="59"/>
      <c r="P2" s="59"/>
      <c r="Q2" s="9"/>
    </row>
    <row r="3" spans="1:17" ht="54.75" customHeight="1" thickBot="1">
      <c r="A3" s="44" t="s">
        <v>0</v>
      </c>
      <c r="B3" s="44" t="s">
        <v>6</v>
      </c>
      <c r="C3" s="44" t="s">
        <v>190</v>
      </c>
      <c r="D3" s="12" t="s">
        <v>2816</v>
      </c>
      <c r="E3" s="45" t="s">
        <v>112</v>
      </c>
      <c r="F3" s="45" t="s">
        <v>114</v>
      </c>
      <c r="G3" s="45" t="s">
        <v>115</v>
      </c>
      <c r="H3" s="45" t="s">
        <v>116</v>
      </c>
      <c r="I3" s="4" t="s">
        <v>2813</v>
      </c>
      <c r="J3" s="4" t="s">
        <v>2814</v>
      </c>
      <c r="K3" s="4" t="s">
        <v>2712</v>
      </c>
      <c r="L3" s="4" t="s">
        <v>2713</v>
      </c>
      <c r="M3" s="45" t="s">
        <v>117</v>
      </c>
      <c r="N3" s="45" t="s">
        <v>118</v>
      </c>
      <c r="O3" s="45" t="s">
        <v>119</v>
      </c>
      <c r="P3" s="45" t="s">
        <v>120</v>
      </c>
      <c r="Q3" s="9"/>
    </row>
    <row r="4" spans="1:17" ht="15.5" thickTop="1" thickBot="1">
      <c r="A4" s="38">
        <v>0</v>
      </c>
      <c r="B4" s="38" t="s">
        <v>959</v>
      </c>
      <c r="C4" s="38"/>
      <c r="D4" s="38" t="s">
        <v>960</v>
      </c>
      <c r="E4" s="39">
        <v>38642699840</v>
      </c>
      <c r="F4" s="39">
        <v>25896648816.75</v>
      </c>
      <c r="G4" s="39">
        <f>F4-E4</f>
        <v>-12746051023.25</v>
      </c>
      <c r="H4" s="40">
        <f>G4/E4</f>
        <v>-0.32984369818943787</v>
      </c>
      <c r="I4" s="39">
        <v>239901.5</v>
      </c>
      <c r="J4" s="39">
        <v>121197.78442382813</v>
      </c>
      <c r="K4" s="39">
        <v>-118703.71557617188</v>
      </c>
      <c r="L4" s="40">
        <f>K4/I4</f>
        <v>-0.49480188984300588</v>
      </c>
      <c r="M4" s="41">
        <v>15.928685173285798</v>
      </c>
      <c r="N4" s="41">
        <v>33.258754912229072</v>
      </c>
      <c r="O4" s="41">
        <f>N4-M4</f>
        <v>17.330069738943273</v>
      </c>
      <c r="P4" s="40">
        <f>O4/M4</f>
        <v>1.0879786718371303</v>
      </c>
      <c r="Q4" s="9"/>
    </row>
    <row r="5" spans="1:17">
      <c r="A5" s="28">
        <v>124150002</v>
      </c>
      <c r="B5" s="26" t="s">
        <v>777</v>
      </c>
      <c r="C5" s="26" t="s">
        <v>136</v>
      </c>
      <c r="D5" s="43" t="s">
        <v>4</v>
      </c>
      <c r="E5" s="5">
        <v>21607350</v>
      </c>
      <c r="F5" s="5">
        <v>13247205</v>
      </c>
      <c r="G5" s="6">
        <v>-8360145</v>
      </c>
      <c r="H5" s="8">
        <v>-0.38691207766532898</v>
      </c>
      <c r="I5" s="5">
        <v>129</v>
      </c>
      <c r="J5" s="5">
        <v>52.415031433105469</v>
      </c>
      <c r="K5" s="6">
        <v>-76.584968566894531</v>
      </c>
      <c r="L5" s="8">
        <v>-0.5936819314956665</v>
      </c>
      <c r="M5" s="7">
        <v>19.665477752685547</v>
      </c>
      <c r="N5" s="7">
        <v>52.189155578613281</v>
      </c>
      <c r="O5" s="7">
        <v>32.523677825927734</v>
      </c>
      <c r="P5" s="8">
        <v>1.653846263885498</v>
      </c>
      <c r="Q5" s="49"/>
    </row>
    <row r="6" spans="1:17">
      <c r="A6" s="28">
        <v>103020407</v>
      </c>
      <c r="B6" s="22" t="s">
        <v>237</v>
      </c>
      <c r="C6" s="22" t="s">
        <v>123</v>
      </c>
      <c r="D6" s="43" t="s">
        <v>7</v>
      </c>
      <c r="E6" s="5">
        <v>10370981</v>
      </c>
      <c r="F6" s="5">
        <v>7990107</v>
      </c>
      <c r="G6" s="6">
        <v>-2380874</v>
      </c>
      <c r="H6" s="8">
        <v>-0.22957076132297516</v>
      </c>
      <c r="I6" s="5">
        <v>68</v>
      </c>
      <c r="J6" s="5">
        <v>43.062080383300781</v>
      </c>
      <c r="K6" s="6">
        <v>-24.937919616699219</v>
      </c>
      <c r="L6" s="8">
        <v>-0.36673411726951599</v>
      </c>
      <c r="M6" s="7">
        <v>25.54838752746582</v>
      </c>
      <c r="N6" s="7">
        <v>39.599998474121094</v>
      </c>
      <c r="O6" s="7">
        <v>14.051610946655273</v>
      </c>
      <c r="P6" s="8">
        <v>0.5499998927116394</v>
      </c>
      <c r="Q6" s="49"/>
    </row>
    <row r="7" spans="1:17">
      <c r="A7" s="28">
        <v>128000000</v>
      </c>
      <c r="B7" s="22" t="s">
        <v>912</v>
      </c>
      <c r="C7" s="22" t="s">
        <v>153</v>
      </c>
      <c r="D7" s="43" t="s">
        <v>5</v>
      </c>
      <c r="E7" s="5">
        <v>23434942</v>
      </c>
      <c r="F7" s="5">
        <v>13046262</v>
      </c>
      <c r="G7" s="6">
        <v>-10388680</v>
      </c>
      <c r="H7" s="8">
        <v>-0.44329872727394104</v>
      </c>
      <c r="I7" s="5">
        <v>121.5</v>
      </c>
      <c r="J7" s="5">
        <v>47.277427673339844</v>
      </c>
      <c r="K7" s="6">
        <v>-74.222572326660156</v>
      </c>
      <c r="L7" s="8">
        <v>-0.6108853816986084</v>
      </c>
      <c r="M7" s="7">
        <v>1.2105263471603394</v>
      </c>
      <c r="N7" s="7">
        <v>4.1818180084228516</v>
      </c>
      <c r="O7" s="7">
        <v>2.9712915420532227</v>
      </c>
      <c r="P7" s="8">
        <v>2.454545259475708</v>
      </c>
      <c r="Q7" s="49"/>
    </row>
    <row r="8" spans="1:17">
      <c r="A8" s="28">
        <v>181519176</v>
      </c>
      <c r="B8" s="22" t="s">
        <v>950</v>
      </c>
      <c r="C8" s="22" t="s">
        <v>172</v>
      </c>
      <c r="D8" s="43" t="s">
        <v>4</v>
      </c>
      <c r="E8" s="5">
        <v>8796397</v>
      </c>
      <c r="F8" s="5">
        <v>3953974</v>
      </c>
      <c r="G8" s="6">
        <v>-4842423</v>
      </c>
      <c r="H8" s="8">
        <v>-0.55050075054168701</v>
      </c>
      <c r="I8" s="5">
        <v>99</v>
      </c>
      <c r="J8" s="5">
        <v>0</v>
      </c>
      <c r="K8" s="6">
        <v>-99</v>
      </c>
      <c r="L8" s="8">
        <v>-1</v>
      </c>
      <c r="M8" s="7">
        <v>12.813857078552246</v>
      </c>
      <c r="N8" s="7"/>
      <c r="O8" s="7"/>
      <c r="P8" s="8"/>
      <c r="Q8" s="49"/>
    </row>
    <row r="9" spans="1:17">
      <c r="A9" s="28">
        <v>119350303</v>
      </c>
      <c r="B9" s="22" t="s">
        <v>660</v>
      </c>
      <c r="C9" s="22" t="s">
        <v>156</v>
      </c>
      <c r="D9" s="43" t="s">
        <v>6</v>
      </c>
      <c r="E9" s="5">
        <v>49214828</v>
      </c>
      <c r="F9" s="5">
        <v>39161532</v>
      </c>
      <c r="G9" s="6">
        <v>-10053296</v>
      </c>
      <c r="H9" s="8">
        <v>-0.20427371561527252</v>
      </c>
      <c r="I9" s="5">
        <v>380.5</v>
      </c>
      <c r="J9" s="5">
        <v>271.8118896484375</v>
      </c>
      <c r="K9" s="6">
        <v>-108.6881103515625</v>
      </c>
      <c r="L9" s="8">
        <v>-0.28564548492431641</v>
      </c>
      <c r="M9" s="7">
        <v>16.171249389648438</v>
      </c>
      <c r="N9" s="7">
        <v>22.107532501220703</v>
      </c>
      <c r="O9" s="7">
        <v>5.9362831115722656</v>
      </c>
      <c r="P9" s="8">
        <v>0.36708870530128479</v>
      </c>
      <c r="Q9" s="49"/>
    </row>
    <row r="10" spans="1:17">
      <c r="A10" s="28">
        <v>123460302</v>
      </c>
      <c r="B10" s="22" t="s">
        <v>749</v>
      </c>
      <c r="C10" s="22" t="s">
        <v>167</v>
      </c>
      <c r="D10" s="43" t="s">
        <v>6</v>
      </c>
      <c r="E10" s="5">
        <v>156102144</v>
      </c>
      <c r="F10" s="5">
        <v>92320096</v>
      </c>
      <c r="G10" s="6">
        <v>-63782048</v>
      </c>
      <c r="H10" s="8">
        <v>-0.40859174728393555</v>
      </c>
      <c r="I10" s="5">
        <v>1058</v>
      </c>
      <c r="J10" s="5">
        <v>487.91107177734375</v>
      </c>
      <c r="K10" s="6">
        <v>-570.08892822265625</v>
      </c>
      <c r="L10" s="8">
        <v>-0.53883641958236694</v>
      </c>
      <c r="M10" s="7">
        <v>16.053354263305664</v>
      </c>
      <c r="N10" s="7">
        <v>38.485050201416016</v>
      </c>
      <c r="O10" s="7">
        <v>22.431695938110352</v>
      </c>
      <c r="P10" s="8">
        <v>1.3973214626312256</v>
      </c>
      <c r="Q10" s="49"/>
    </row>
    <row r="11" spans="1:17">
      <c r="A11" s="28">
        <v>125230001</v>
      </c>
      <c r="B11" s="22" t="s">
        <v>797</v>
      </c>
      <c r="C11" s="22" t="s">
        <v>136</v>
      </c>
      <c r="D11" s="43" t="s">
        <v>4</v>
      </c>
      <c r="E11" s="5">
        <v>12992290</v>
      </c>
      <c r="F11" s="5">
        <v>6566111</v>
      </c>
      <c r="G11" s="6">
        <v>-6426179</v>
      </c>
      <c r="H11" s="8">
        <v>-0.49461480975151062</v>
      </c>
      <c r="I11" s="5">
        <v>75.5</v>
      </c>
      <c r="J11" s="5">
        <v>20.607418060302734</v>
      </c>
      <c r="K11" s="6">
        <v>-54.892581939697266</v>
      </c>
      <c r="L11" s="8">
        <v>-0.72705405950546265</v>
      </c>
      <c r="M11" s="7">
        <v>15.266860008239746</v>
      </c>
      <c r="N11" s="7">
        <v>59.679546356201172</v>
      </c>
      <c r="O11" s="7">
        <v>44.412685394287109</v>
      </c>
      <c r="P11" s="8">
        <v>2.9090909957885742</v>
      </c>
      <c r="Q11" s="49"/>
    </row>
    <row r="12" spans="1:17">
      <c r="A12" s="28">
        <v>126510015</v>
      </c>
      <c r="B12" s="22" t="s">
        <v>830</v>
      </c>
      <c r="C12" s="22" t="s">
        <v>172</v>
      </c>
      <c r="D12" s="43" t="s">
        <v>4</v>
      </c>
      <c r="E12" s="5">
        <v>9810164</v>
      </c>
      <c r="F12" s="5">
        <v>6689868</v>
      </c>
      <c r="G12" s="6">
        <v>-3120296</v>
      </c>
      <c r="H12" s="8">
        <v>-0.31806766986846924</v>
      </c>
      <c r="I12" s="5">
        <v>69.5</v>
      </c>
      <c r="J12" s="5">
        <v>34.980751037597656</v>
      </c>
      <c r="K12" s="6">
        <v>-34.519248962402344</v>
      </c>
      <c r="L12" s="8">
        <v>-0.49667984247207642</v>
      </c>
      <c r="M12" s="7">
        <v>16.436325073242188</v>
      </c>
      <c r="N12" s="7">
        <v>36.525165557861328</v>
      </c>
      <c r="O12" s="7">
        <v>20.088840484619141</v>
      </c>
      <c r="P12" s="8">
        <v>1.2222220897674561</v>
      </c>
      <c r="Q12" s="49"/>
    </row>
    <row r="13" spans="1:17">
      <c r="A13" s="28">
        <v>108110307</v>
      </c>
      <c r="B13" s="22" t="s">
        <v>411</v>
      </c>
      <c r="C13" s="22" t="s">
        <v>132</v>
      </c>
      <c r="D13" s="43" t="s">
        <v>7</v>
      </c>
      <c r="E13" s="5">
        <v>3802027</v>
      </c>
      <c r="F13" s="5">
        <v>5061153</v>
      </c>
      <c r="G13" s="6">
        <v>1259126</v>
      </c>
      <c r="H13" s="8">
        <v>0.33117228746414185</v>
      </c>
      <c r="I13" s="5">
        <v>29</v>
      </c>
      <c r="J13" s="5">
        <v>29</v>
      </c>
      <c r="K13" s="6">
        <v>0</v>
      </c>
      <c r="L13" s="8">
        <v>0</v>
      </c>
      <c r="M13" s="7">
        <v>31.823530197143555</v>
      </c>
      <c r="N13" s="7">
        <v>31.823530197143555</v>
      </c>
      <c r="O13" s="7">
        <v>0</v>
      </c>
      <c r="P13" s="8">
        <v>0</v>
      </c>
      <c r="Q13" s="49"/>
    </row>
    <row r="14" spans="1:17">
      <c r="A14" s="28">
        <v>126510020</v>
      </c>
      <c r="B14" s="22" t="s">
        <v>833</v>
      </c>
      <c r="C14" s="22" t="s">
        <v>136</v>
      </c>
      <c r="D14" s="43" t="s">
        <v>4</v>
      </c>
      <c r="E14" s="5">
        <v>95217832</v>
      </c>
      <c r="F14" s="5">
        <v>53646512</v>
      </c>
      <c r="G14" s="6">
        <v>-41571320</v>
      </c>
      <c r="H14" s="8">
        <v>-0.4365917444229126</v>
      </c>
      <c r="I14" s="5">
        <v>625</v>
      </c>
      <c r="J14" s="5">
        <v>185.33816528320313</v>
      </c>
      <c r="K14" s="6">
        <v>-439.66183471679688</v>
      </c>
      <c r="L14" s="8">
        <v>-0.70345896482467651</v>
      </c>
      <c r="M14" s="7">
        <v>13.819891929626465</v>
      </c>
      <c r="N14" s="7">
        <v>58.851001739501953</v>
      </c>
      <c r="O14" s="7">
        <v>45.031108856201172</v>
      </c>
      <c r="P14" s="8">
        <v>3.2584271430969238</v>
      </c>
      <c r="Q14" s="49"/>
    </row>
    <row r="15" spans="1:17">
      <c r="A15" s="28">
        <v>101260303</v>
      </c>
      <c r="B15" s="22" t="s">
        <v>194</v>
      </c>
      <c r="C15" s="22" t="s">
        <v>147</v>
      </c>
      <c r="D15" s="43" t="s">
        <v>6</v>
      </c>
      <c r="E15" s="5">
        <v>54263820</v>
      </c>
      <c r="F15" s="5">
        <v>38116212</v>
      </c>
      <c r="G15" s="6">
        <v>-16147608</v>
      </c>
      <c r="H15" s="8">
        <v>-0.29757595062255859</v>
      </c>
      <c r="I15" s="5">
        <v>362.5</v>
      </c>
      <c r="J15" s="5">
        <v>193.03544616699219</v>
      </c>
      <c r="K15" s="6">
        <v>-169.46455383300781</v>
      </c>
      <c r="L15" s="8">
        <v>-0.46748843789100647</v>
      </c>
      <c r="M15" s="7">
        <v>15.70209789276123</v>
      </c>
      <c r="N15" s="7">
        <v>31.11341667175293</v>
      </c>
      <c r="O15" s="7">
        <v>15.411318778991699</v>
      </c>
      <c r="P15" s="8">
        <v>0.98148149251937866</v>
      </c>
      <c r="Q15" s="49"/>
    </row>
    <row r="16" spans="1:17">
      <c r="A16" s="28">
        <v>127040503</v>
      </c>
      <c r="B16" s="26" t="s">
        <v>895</v>
      </c>
      <c r="C16" s="26" t="s">
        <v>125</v>
      </c>
      <c r="D16" s="43" t="s">
        <v>6</v>
      </c>
      <c r="E16" s="5">
        <v>27152480</v>
      </c>
      <c r="F16" s="5">
        <v>16874740</v>
      </c>
      <c r="G16" s="6">
        <v>-10277740</v>
      </c>
      <c r="H16" s="8">
        <v>-0.37851938605308533</v>
      </c>
      <c r="I16" s="5">
        <v>144</v>
      </c>
      <c r="J16" s="5">
        <v>48.006908416748047</v>
      </c>
      <c r="K16" s="6">
        <v>-95.993087768554688</v>
      </c>
      <c r="L16" s="8">
        <v>-0.66661864519119263</v>
      </c>
      <c r="M16" s="7">
        <v>14.010952949523926</v>
      </c>
      <c r="N16" s="7">
        <v>44.108554840087891</v>
      </c>
      <c r="O16" s="7">
        <v>30.097602844238281</v>
      </c>
      <c r="P16" s="8">
        <v>2.1481480598449707</v>
      </c>
      <c r="Q16" s="49"/>
    </row>
    <row r="17" spans="1:17">
      <c r="A17" s="28">
        <v>103000000</v>
      </c>
      <c r="B17" s="22" t="s">
        <v>231</v>
      </c>
      <c r="C17" s="22" t="s">
        <v>123</v>
      </c>
      <c r="D17" s="43" t="s">
        <v>5</v>
      </c>
      <c r="E17" s="5">
        <v>150760752</v>
      </c>
      <c r="F17" s="5">
        <v>102933456</v>
      </c>
      <c r="G17" s="6">
        <v>-47827296</v>
      </c>
      <c r="H17" s="8">
        <v>-0.31723970174789429</v>
      </c>
      <c r="I17" s="5">
        <v>807</v>
      </c>
      <c r="J17" s="5">
        <v>438.52178955078125</v>
      </c>
      <c r="K17" s="6">
        <v>-368.47821044921875</v>
      </c>
      <c r="L17" s="8">
        <v>-0.45660248398780823</v>
      </c>
      <c r="M17" s="7">
        <v>1.601190447807312</v>
      </c>
      <c r="N17" s="7">
        <v>2.8924732208251953</v>
      </c>
      <c r="O17" s="7">
        <v>1.2912827730178833</v>
      </c>
      <c r="P17" s="8">
        <v>0.80645173788070679</v>
      </c>
      <c r="Q17" s="49"/>
    </row>
    <row r="18" spans="1:17">
      <c r="A18" s="28">
        <v>103020603</v>
      </c>
      <c r="B18" s="22" t="s">
        <v>238</v>
      </c>
      <c r="C18" s="22" t="s">
        <v>123</v>
      </c>
      <c r="D18" s="43" t="s">
        <v>6</v>
      </c>
      <c r="E18" s="5">
        <v>24153404</v>
      </c>
      <c r="F18" s="5">
        <v>11435153</v>
      </c>
      <c r="G18" s="6">
        <v>-12718251</v>
      </c>
      <c r="H18" s="8">
        <v>-0.526561439037323</v>
      </c>
      <c r="I18" s="5">
        <v>152</v>
      </c>
      <c r="J18" s="5">
        <v>35.229110717773438</v>
      </c>
      <c r="K18" s="6">
        <v>-116.77088928222656</v>
      </c>
      <c r="L18" s="8">
        <v>-0.76822954416275024</v>
      </c>
      <c r="M18" s="7">
        <v>13.123541831970215</v>
      </c>
      <c r="N18" s="7">
        <v>59.055938720703125</v>
      </c>
      <c r="O18" s="7">
        <v>45.932395935058594</v>
      </c>
      <c r="P18" s="8">
        <v>3.5</v>
      </c>
      <c r="Q18" s="49"/>
    </row>
    <row r="19" spans="1:17">
      <c r="A19" s="28">
        <v>106160303</v>
      </c>
      <c r="B19" s="22" t="s">
        <v>352</v>
      </c>
      <c r="C19" s="22" t="s">
        <v>137</v>
      </c>
      <c r="D19" s="43" t="s">
        <v>6</v>
      </c>
      <c r="E19" s="5">
        <v>15273176</v>
      </c>
      <c r="F19" s="5">
        <v>8703246</v>
      </c>
      <c r="G19" s="6">
        <v>-6569930</v>
      </c>
      <c r="H19" s="8">
        <v>-0.43016135692596436</v>
      </c>
      <c r="I19" s="5">
        <v>124</v>
      </c>
      <c r="J19" s="5">
        <v>44.450431823730469</v>
      </c>
      <c r="K19" s="6">
        <v>-79.549568176269531</v>
      </c>
      <c r="L19" s="8">
        <v>-0.64152878522872925</v>
      </c>
      <c r="M19" s="7">
        <v>11.737339019775391</v>
      </c>
      <c r="N19" s="7">
        <v>34.594264984130859</v>
      </c>
      <c r="O19" s="7">
        <v>22.856925964355469</v>
      </c>
      <c r="P19" s="8">
        <v>1.9473686218261719</v>
      </c>
      <c r="Q19" s="49"/>
    </row>
    <row r="20" spans="1:17">
      <c r="A20" s="28">
        <v>121390302</v>
      </c>
      <c r="B20" s="22" t="s">
        <v>711</v>
      </c>
      <c r="C20" s="22" t="s">
        <v>160</v>
      </c>
      <c r="D20" s="43" t="s">
        <v>6</v>
      </c>
      <c r="E20" s="5">
        <v>331930016</v>
      </c>
      <c r="F20" s="5">
        <v>233836672</v>
      </c>
      <c r="G20" s="6">
        <v>-98093344</v>
      </c>
      <c r="H20" s="8">
        <v>-0.29552417993545532</v>
      </c>
      <c r="I20" s="5">
        <v>2420</v>
      </c>
      <c r="J20" s="5">
        <v>1429.3441162109375</v>
      </c>
      <c r="K20" s="6">
        <v>-990.6558837890625</v>
      </c>
      <c r="L20" s="8">
        <v>-0.40936192870140076</v>
      </c>
      <c r="M20" s="7">
        <v>21.655307769775391</v>
      </c>
      <c r="N20" s="7">
        <v>37.761924743652344</v>
      </c>
      <c r="O20" s="7">
        <v>16.106616973876953</v>
      </c>
      <c r="P20" s="8">
        <v>0.74377226829528809</v>
      </c>
      <c r="Q20" s="49"/>
    </row>
    <row r="21" spans="1:17">
      <c r="A21" s="28">
        <v>126512990</v>
      </c>
      <c r="B21" s="22" t="s">
        <v>849</v>
      </c>
      <c r="C21" s="22" t="s">
        <v>172</v>
      </c>
      <c r="D21" s="43" t="s">
        <v>4</v>
      </c>
      <c r="E21" s="5">
        <v>8454501</v>
      </c>
      <c r="F21" s="5">
        <v>5976268</v>
      </c>
      <c r="G21" s="6">
        <v>-2478233</v>
      </c>
      <c r="H21" s="8">
        <v>-0.29312586784362793</v>
      </c>
      <c r="I21" s="5">
        <v>68.5</v>
      </c>
      <c r="J21" s="5">
        <v>37.894081115722656</v>
      </c>
      <c r="K21" s="6">
        <v>-30.605918884277344</v>
      </c>
      <c r="L21" s="8">
        <v>-0.44680172204971313</v>
      </c>
      <c r="M21" s="7">
        <v>15.559562683105469</v>
      </c>
      <c r="N21" s="7">
        <v>35.564712524414063</v>
      </c>
      <c r="O21" s="7">
        <v>20.005149841308594</v>
      </c>
      <c r="P21" s="8">
        <v>1.2857141494750977</v>
      </c>
      <c r="Q21" s="49"/>
    </row>
    <row r="22" spans="1:17">
      <c r="A22" s="28">
        <v>108070502</v>
      </c>
      <c r="B22" s="22" t="s">
        <v>403</v>
      </c>
      <c r="C22" s="22" t="s">
        <v>128</v>
      </c>
      <c r="D22" s="43" t="s">
        <v>6</v>
      </c>
      <c r="E22" s="5">
        <v>105556416</v>
      </c>
      <c r="F22" s="5">
        <v>88230272</v>
      </c>
      <c r="G22" s="6">
        <v>-17326144</v>
      </c>
      <c r="H22" s="8">
        <v>-0.16414107382297516</v>
      </c>
      <c r="I22" s="5">
        <v>1020.5</v>
      </c>
      <c r="J22" s="5">
        <v>776.7955322265625</v>
      </c>
      <c r="K22" s="6">
        <v>-243.7044677734375</v>
      </c>
      <c r="L22" s="8">
        <v>-0.23880888521671295</v>
      </c>
      <c r="M22" s="7">
        <v>14.338281631469727</v>
      </c>
      <c r="N22" s="7">
        <v>19.298748016357422</v>
      </c>
      <c r="O22" s="7">
        <v>4.9604663848876953</v>
      </c>
      <c r="P22" s="8">
        <v>0.34595960378646851</v>
      </c>
      <c r="Q22" s="49"/>
    </row>
    <row r="23" spans="1:17">
      <c r="A23" s="28">
        <v>127040703</v>
      </c>
      <c r="B23" s="22" t="s">
        <v>896</v>
      </c>
      <c r="C23" s="22" t="s">
        <v>125</v>
      </c>
      <c r="D23" s="43" t="s">
        <v>6</v>
      </c>
      <c r="E23" s="5">
        <v>50874468</v>
      </c>
      <c r="F23" s="5">
        <v>33575028</v>
      </c>
      <c r="G23" s="6">
        <v>-17299440</v>
      </c>
      <c r="H23" s="8">
        <v>-0.34004169702529907</v>
      </c>
      <c r="I23" s="5">
        <v>329</v>
      </c>
      <c r="J23" s="5">
        <v>158.20205688476563</v>
      </c>
      <c r="K23" s="6">
        <v>-170.79794311523438</v>
      </c>
      <c r="L23" s="8">
        <v>-0.51914268732070923</v>
      </c>
      <c r="M23" s="7">
        <v>16.364702224731445</v>
      </c>
      <c r="N23" s="7">
        <v>32.729404449462891</v>
      </c>
      <c r="O23" s="7">
        <v>16.364702224731445</v>
      </c>
      <c r="P23" s="8">
        <v>1</v>
      </c>
      <c r="Q23" s="49"/>
    </row>
    <row r="24" spans="1:17">
      <c r="A24" s="28">
        <v>113380303</v>
      </c>
      <c r="B24" s="22" t="s">
        <v>536</v>
      </c>
      <c r="C24" s="22" t="s">
        <v>159</v>
      </c>
      <c r="D24" s="43" t="s">
        <v>6</v>
      </c>
      <c r="E24" s="5">
        <v>25843148</v>
      </c>
      <c r="F24" s="5">
        <v>17689176</v>
      </c>
      <c r="G24" s="6">
        <v>-8153972</v>
      </c>
      <c r="H24" s="8">
        <v>-0.31551775336265564</v>
      </c>
      <c r="I24" s="5">
        <v>177</v>
      </c>
      <c r="J24" s="5">
        <v>96.613922119140625</v>
      </c>
      <c r="K24" s="6">
        <v>-80.386077880859375</v>
      </c>
      <c r="L24" s="8">
        <v>-0.45415863394737244</v>
      </c>
      <c r="M24" s="7">
        <v>15.382719039916992</v>
      </c>
      <c r="N24" s="7">
        <v>27.347055435180664</v>
      </c>
      <c r="O24" s="7">
        <v>11.964336395263672</v>
      </c>
      <c r="P24" s="8">
        <v>0.77777773141860962</v>
      </c>
      <c r="Q24" s="49"/>
    </row>
    <row r="25" spans="1:17">
      <c r="A25" s="28">
        <v>114060503</v>
      </c>
      <c r="B25" s="22" t="s">
        <v>544</v>
      </c>
      <c r="C25" s="22" t="s">
        <v>127</v>
      </c>
      <c r="D25" s="43" t="s">
        <v>6</v>
      </c>
      <c r="E25" s="5">
        <v>21099578</v>
      </c>
      <c r="F25" s="5">
        <v>12831283</v>
      </c>
      <c r="G25" s="6">
        <v>-8268295</v>
      </c>
      <c r="H25" s="8">
        <v>-0.3918701708316803</v>
      </c>
      <c r="I25" s="5">
        <v>147</v>
      </c>
      <c r="J25" s="5">
        <v>62.023990631103516</v>
      </c>
      <c r="K25" s="6">
        <v>-84.97601318359375</v>
      </c>
      <c r="L25" s="8">
        <v>-0.57806813716888428</v>
      </c>
      <c r="M25" s="7">
        <v>14.208624839782715</v>
      </c>
      <c r="N25" s="7">
        <v>34.445152282714844</v>
      </c>
      <c r="O25" s="7">
        <v>20.236526489257813</v>
      </c>
      <c r="P25" s="8">
        <v>1.4242424964904785</v>
      </c>
      <c r="Q25" s="49"/>
    </row>
    <row r="26" spans="1:17">
      <c r="A26" s="28">
        <v>104510394</v>
      </c>
      <c r="B26" s="22" t="s">
        <v>325</v>
      </c>
      <c r="C26" s="22" t="s">
        <v>172</v>
      </c>
      <c r="D26" s="43" t="s">
        <v>4</v>
      </c>
      <c r="E26" s="5">
        <v>12626079</v>
      </c>
      <c r="F26" s="5">
        <v>8009948</v>
      </c>
      <c r="G26" s="6">
        <v>-4616131</v>
      </c>
      <c r="H26" s="8">
        <v>-0.36560288071632385</v>
      </c>
      <c r="I26" s="5">
        <v>107.5</v>
      </c>
      <c r="J26" s="5">
        <v>25.581150054931641</v>
      </c>
      <c r="K26" s="6">
        <v>-81.918853759765625</v>
      </c>
      <c r="L26" s="8">
        <v>-0.76203584671020508</v>
      </c>
      <c r="M26" s="7">
        <v>12.78032112121582</v>
      </c>
      <c r="N26" s="7">
        <v>55.053691864013672</v>
      </c>
      <c r="O26" s="7">
        <v>42.273368835449219</v>
      </c>
      <c r="P26" s="8">
        <v>3.307692289352417</v>
      </c>
      <c r="Q26" s="49"/>
    </row>
    <row r="27" spans="1:17">
      <c r="A27" s="28">
        <v>128030603</v>
      </c>
      <c r="B27" s="22" t="s">
        <v>913</v>
      </c>
      <c r="C27" s="22" t="s">
        <v>124</v>
      </c>
      <c r="D27" s="43" t="s">
        <v>6</v>
      </c>
      <c r="E27" s="5">
        <v>23707684</v>
      </c>
      <c r="F27" s="5">
        <v>13910184</v>
      </c>
      <c r="G27" s="6">
        <v>-9797500</v>
      </c>
      <c r="H27" s="8">
        <v>-0.41326263546943665</v>
      </c>
      <c r="I27" s="5">
        <v>167.5</v>
      </c>
      <c r="J27" s="5">
        <v>68.185050964355469</v>
      </c>
      <c r="K27" s="6">
        <v>-99.314949035644531</v>
      </c>
      <c r="L27" s="8">
        <v>-0.59292507171630859</v>
      </c>
      <c r="M27" s="7">
        <v>14.312965393066406</v>
      </c>
      <c r="N27" s="7">
        <v>36.203380584716797</v>
      </c>
      <c r="O27" s="7">
        <v>21.890415191650391</v>
      </c>
      <c r="P27" s="8">
        <v>1.5294115543365479</v>
      </c>
      <c r="Q27" s="49"/>
    </row>
    <row r="28" spans="1:17">
      <c r="A28" s="28">
        <v>108000000</v>
      </c>
      <c r="B28" s="22" t="s">
        <v>394</v>
      </c>
      <c r="C28" s="22" t="s">
        <v>128</v>
      </c>
      <c r="D28" s="43" t="s">
        <v>5</v>
      </c>
      <c r="E28" s="5">
        <v>39489832</v>
      </c>
      <c r="F28" s="5">
        <v>26931058</v>
      </c>
      <c r="G28" s="6">
        <v>-12558774</v>
      </c>
      <c r="H28" s="8">
        <v>-0.31802549958229065</v>
      </c>
      <c r="I28" s="5">
        <v>280</v>
      </c>
      <c r="J28" s="5">
        <v>166.46249389648438</v>
      </c>
      <c r="K28" s="6">
        <v>-113.53750610351563</v>
      </c>
      <c r="L28" s="8">
        <v>-0.40549108386039734</v>
      </c>
      <c r="M28" s="7">
        <v>1.7586207389831543</v>
      </c>
      <c r="N28" s="7">
        <v>2.8333332538604736</v>
      </c>
      <c r="O28" s="7">
        <v>1.0747125148773193</v>
      </c>
      <c r="P28" s="8">
        <v>0.61111104488372803</v>
      </c>
      <c r="Q28" s="49"/>
    </row>
    <row r="29" spans="1:17">
      <c r="A29" s="28">
        <v>128030852</v>
      </c>
      <c r="B29" s="22" t="s">
        <v>914</v>
      </c>
      <c r="C29" s="22" t="s">
        <v>124</v>
      </c>
      <c r="D29" s="43" t="s">
        <v>6</v>
      </c>
      <c r="E29" s="5">
        <v>100239976</v>
      </c>
      <c r="F29" s="5">
        <v>61632504</v>
      </c>
      <c r="G29" s="6">
        <v>-38607472</v>
      </c>
      <c r="H29" s="8">
        <v>-0.38515046238899231</v>
      </c>
      <c r="I29" s="5">
        <v>618</v>
      </c>
      <c r="J29" s="5">
        <v>282.42434692382813</v>
      </c>
      <c r="K29" s="6">
        <v>-335.57565307617188</v>
      </c>
      <c r="L29" s="8">
        <v>-0.5430026650428772</v>
      </c>
      <c r="M29" s="7">
        <v>14.66129207611084</v>
      </c>
      <c r="N29" s="7">
        <v>31.564899444580078</v>
      </c>
      <c r="O29" s="7">
        <v>16.903606414794922</v>
      </c>
      <c r="P29" s="8">
        <v>1.1529412269592285</v>
      </c>
      <c r="Q29" s="49"/>
    </row>
    <row r="30" spans="1:17">
      <c r="A30" s="28">
        <v>121395927</v>
      </c>
      <c r="B30" s="22" t="s">
        <v>723</v>
      </c>
      <c r="C30" s="22" t="s">
        <v>160</v>
      </c>
      <c r="D30" s="43" t="s">
        <v>4</v>
      </c>
      <c r="E30" s="5">
        <v>5268368.5</v>
      </c>
      <c r="F30" s="5">
        <v>3468934.25</v>
      </c>
      <c r="G30" s="6">
        <v>-1799434.25</v>
      </c>
      <c r="H30" s="8">
        <v>-0.34155437350273132</v>
      </c>
      <c r="I30" s="5">
        <v>57.5</v>
      </c>
      <c r="J30" s="5">
        <v>28.328815460205078</v>
      </c>
      <c r="K30" s="6">
        <v>-29.171184539794922</v>
      </c>
      <c r="L30" s="8">
        <v>-0.5073249340057373</v>
      </c>
      <c r="M30" s="7">
        <v>10.408764839172363</v>
      </c>
      <c r="N30" s="7">
        <v>27.222923278808594</v>
      </c>
      <c r="O30" s="7">
        <v>16.814159393310547</v>
      </c>
      <c r="P30" s="8">
        <v>1.615384578704834</v>
      </c>
      <c r="Q30" s="49"/>
    </row>
    <row r="31" spans="1:17">
      <c r="A31" s="28">
        <v>121399898</v>
      </c>
      <c r="B31" s="22" t="s">
        <v>726</v>
      </c>
      <c r="C31" s="22" t="s">
        <v>160</v>
      </c>
      <c r="D31" s="43" t="s">
        <v>4</v>
      </c>
      <c r="E31" s="5">
        <v>6180110</v>
      </c>
      <c r="F31" s="5">
        <v>4345118.5</v>
      </c>
      <c r="G31" s="6">
        <v>-1834991.5</v>
      </c>
      <c r="H31" s="8">
        <v>-0.29691889882087708</v>
      </c>
      <c r="I31" s="5">
        <v>40</v>
      </c>
      <c r="J31" s="5">
        <v>23.349124908447266</v>
      </c>
      <c r="K31" s="6">
        <v>-16.650875091552734</v>
      </c>
      <c r="L31" s="8">
        <v>-0.4162718653678894</v>
      </c>
      <c r="M31" s="7">
        <v>13.386312484741211</v>
      </c>
      <c r="N31" s="7">
        <v>23.797889709472656</v>
      </c>
      <c r="O31" s="7">
        <v>10.411577224731445</v>
      </c>
      <c r="P31" s="8">
        <v>0.77777785062789917</v>
      </c>
      <c r="Q31" s="49"/>
    </row>
    <row r="32" spans="1:17">
      <c r="A32" s="28">
        <v>117080503</v>
      </c>
      <c r="B32" s="22" t="s">
        <v>621</v>
      </c>
      <c r="C32" s="22" t="s">
        <v>129</v>
      </c>
      <c r="D32" s="43" t="s">
        <v>6</v>
      </c>
      <c r="E32" s="5">
        <v>40228532</v>
      </c>
      <c r="F32" s="5">
        <v>25730440</v>
      </c>
      <c r="G32" s="6">
        <v>-14498092</v>
      </c>
      <c r="H32" s="8">
        <v>-0.36039325594902039</v>
      </c>
      <c r="I32" s="5">
        <v>264.5</v>
      </c>
      <c r="J32" s="5">
        <v>133.86752319335938</v>
      </c>
      <c r="K32" s="6">
        <v>-130.63247680664063</v>
      </c>
      <c r="L32" s="8">
        <v>-0.49388459324836731</v>
      </c>
      <c r="M32" s="7">
        <v>15.088385581970215</v>
      </c>
      <c r="N32" s="7">
        <v>28.545595169067383</v>
      </c>
      <c r="O32" s="7">
        <v>13.457209587097168</v>
      </c>
      <c r="P32" s="8">
        <v>0.8918919563293457</v>
      </c>
      <c r="Q32" s="49"/>
    </row>
    <row r="33" spans="1:17">
      <c r="A33" s="28">
        <v>109530304</v>
      </c>
      <c r="B33" s="22" t="s">
        <v>449</v>
      </c>
      <c r="C33" s="22" t="s">
        <v>174</v>
      </c>
      <c r="D33" s="43" t="s">
        <v>6</v>
      </c>
      <c r="E33" s="5">
        <v>4360079</v>
      </c>
      <c r="F33" s="5">
        <v>2124674.5</v>
      </c>
      <c r="G33" s="6">
        <v>-2235404.5</v>
      </c>
      <c r="H33" s="8">
        <v>-0.51269817352294922</v>
      </c>
      <c r="I33" s="5">
        <v>28.5</v>
      </c>
      <c r="J33" s="5">
        <v>8.2366170883178711</v>
      </c>
      <c r="K33" s="6">
        <v>-20.263381958007813</v>
      </c>
      <c r="L33" s="8">
        <v>-0.71099585294723511</v>
      </c>
      <c r="M33" s="7">
        <v>8.2203683853149414</v>
      </c>
      <c r="N33" s="7">
        <v>31.237400054931641</v>
      </c>
      <c r="O33" s="7">
        <v>23.017032623291016</v>
      </c>
      <c r="P33" s="8">
        <v>2.7999999523162842</v>
      </c>
      <c r="Q33" s="49"/>
    </row>
    <row r="34" spans="1:17">
      <c r="A34" s="28">
        <v>101630504</v>
      </c>
      <c r="B34" s="22" t="s">
        <v>208</v>
      </c>
      <c r="C34" s="22" t="s">
        <v>184</v>
      </c>
      <c r="D34" s="43" t="s">
        <v>6</v>
      </c>
      <c r="E34" s="5">
        <v>10751472</v>
      </c>
      <c r="F34" s="5">
        <v>5913611.5</v>
      </c>
      <c r="G34" s="6">
        <v>-4837860.5</v>
      </c>
      <c r="H34" s="8">
        <v>-0.44997191429138184</v>
      </c>
      <c r="I34" s="5">
        <v>83.5</v>
      </c>
      <c r="J34" s="5">
        <v>31.748540878295898</v>
      </c>
      <c r="K34" s="6">
        <v>-51.751457214355469</v>
      </c>
      <c r="L34" s="8">
        <v>-0.61977791786193848</v>
      </c>
      <c r="M34" s="7">
        <v>10.276265144348145</v>
      </c>
      <c r="N34" s="7">
        <v>27.974277496337891</v>
      </c>
      <c r="O34" s="7">
        <v>17.698013305664063</v>
      </c>
      <c r="P34" s="8">
        <v>1.7222222089767456</v>
      </c>
      <c r="Q34" s="49"/>
    </row>
    <row r="35" spans="1:17">
      <c r="A35" s="28">
        <v>124150003</v>
      </c>
      <c r="B35" s="22" t="s">
        <v>778</v>
      </c>
      <c r="C35" s="22" t="s">
        <v>136</v>
      </c>
      <c r="D35" s="43" t="s">
        <v>4</v>
      </c>
      <c r="E35" s="5">
        <v>29193532</v>
      </c>
      <c r="F35" s="5">
        <v>17713268</v>
      </c>
      <c r="G35" s="6">
        <v>-11480264</v>
      </c>
      <c r="H35" s="8">
        <v>-0.39324682950973511</v>
      </c>
      <c r="I35" s="5">
        <v>208</v>
      </c>
      <c r="J35" s="5">
        <v>88.197158813476563</v>
      </c>
      <c r="K35" s="6">
        <v>-119.80284118652344</v>
      </c>
      <c r="L35" s="8">
        <v>-0.57597517967224121</v>
      </c>
      <c r="M35" s="7">
        <v>15.080368995666504</v>
      </c>
      <c r="N35" s="7">
        <v>37.547039031982422</v>
      </c>
      <c r="O35" s="7">
        <v>22.466670989990234</v>
      </c>
      <c r="P35" s="8">
        <v>1.4897958040237427</v>
      </c>
      <c r="Q35" s="49"/>
    </row>
    <row r="36" spans="1:17">
      <c r="A36" s="28">
        <v>124150503</v>
      </c>
      <c r="B36" s="22" t="s">
        <v>780</v>
      </c>
      <c r="C36" s="22" t="s">
        <v>136</v>
      </c>
      <c r="D36" s="43" t="s">
        <v>6</v>
      </c>
      <c r="E36" s="5">
        <v>92269240</v>
      </c>
      <c r="F36" s="5">
        <v>57092348</v>
      </c>
      <c r="G36" s="6">
        <v>-35176892</v>
      </c>
      <c r="H36" s="8">
        <v>-0.38124179840087891</v>
      </c>
      <c r="I36" s="5">
        <v>497</v>
      </c>
      <c r="J36" s="5">
        <v>216.79653930664063</v>
      </c>
      <c r="K36" s="6">
        <v>-280.20346069335938</v>
      </c>
      <c r="L36" s="8">
        <v>-0.56378966569900513</v>
      </c>
      <c r="M36" s="7">
        <v>20.390209197998047</v>
      </c>
      <c r="N36" s="7">
        <v>48.596668243408203</v>
      </c>
      <c r="O36" s="7">
        <v>28.206459045410156</v>
      </c>
      <c r="P36" s="8">
        <v>1.3833334445953369</v>
      </c>
      <c r="Q36" s="49"/>
    </row>
    <row r="37" spans="1:17">
      <c r="A37" s="28">
        <v>103020753</v>
      </c>
      <c r="B37" s="22" t="s">
        <v>239</v>
      </c>
      <c r="C37" s="22" t="s">
        <v>123</v>
      </c>
      <c r="D37" s="43" t="s">
        <v>6</v>
      </c>
      <c r="E37" s="5">
        <v>34429892</v>
      </c>
      <c r="F37" s="5">
        <v>21289162</v>
      </c>
      <c r="G37" s="6">
        <v>-13140730</v>
      </c>
      <c r="H37" s="8">
        <v>-0.38166630268096924</v>
      </c>
      <c r="I37" s="5">
        <v>219.5</v>
      </c>
      <c r="J37" s="5">
        <v>91.485916137695313</v>
      </c>
      <c r="K37" s="6">
        <v>-128.01408386230469</v>
      </c>
      <c r="L37" s="8">
        <v>-0.58320766687393188</v>
      </c>
      <c r="M37" s="7">
        <v>14.179977416992188</v>
      </c>
      <c r="N37" s="7">
        <v>36.268020629882813</v>
      </c>
      <c r="O37" s="7">
        <v>22.088043212890625</v>
      </c>
      <c r="P37" s="8">
        <v>1.5576924085617065</v>
      </c>
      <c r="Q37" s="49"/>
    </row>
    <row r="38" spans="1:17">
      <c r="A38" s="28">
        <v>117000000</v>
      </c>
      <c r="B38" s="22" t="s">
        <v>620</v>
      </c>
      <c r="C38" s="22" t="s">
        <v>162</v>
      </c>
      <c r="D38" s="43" t="s">
        <v>5</v>
      </c>
      <c r="E38" s="5">
        <v>37145236</v>
      </c>
      <c r="F38" s="5">
        <v>29953426</v>
      </c>
      <c r="G38" s="6">
        <v>-7191810</v>
      </c>
      <c r="H38" s="8">
        <v>-0.19361326098442078</v>
      </c>
      <c r="I38" s="5">
        <v>218</v>
      </c>
      <c r="J38" s="5">
        <v>155.23529052734375</v>
      </c>
      <c r="K38" s="6">
        <v>-62.76470947265625</v>
      </c>
      <c r="L38" s="8">
        <v>-0.28791150450706482</v>
      </c>
      <c r="M38" s="7">
        <v>3.066037654876709</v>
      </c>
      <c r="N38" s="7">
        <v>4.2763156890869141</v>
      </c>
      <c r="O38" s="7">
        <v>1.2102780342102051</v>
      </c>
      <c r="P38" s="8">
        <v>0.39473685622215271</v>
      </c>
      <c r="Q38" s="49"/>
    </row>
    <row r="39" spans="1:17">
      <c r="A39" s="28">
        <v>127046517</v>
      </c>
      <c r="B39" s="22" t="s">
        <v>908</v>
      </c>
      <c r="C39" s="22" t="s">
        <v>125</v>
      </c>
      <c r="D39" s="43" t="s">
        <v>4</v>
      </c>
      <c r="E39" s="5">
        <v>10381390</v>
      </c>
      <c r="F39" s="5">
        <v>6499657.5</v>
      </c>
      <c r="G39" s="6">
        <v>-3881732.5</v>
      </c>
      <c r="H39" s="8">
        <v>-0.37391260266304016</v>
      </c>
      <c r="I39" s="5">
        <v>69.5</v>
      </c>
      <c r="J39" s="5">
        <v>33.407009124755859</v>
      </c>
      <c r="K39" s="6">
        <v>-36.092990875244141</v>
      </c>
      <c r="L39" s="8">
        <v>-0.51932358741760254</v>
      </c>
      <c r="M39" s="7">
        <v>16.034946441650391</v>
      </c>
      <c r="N39" s="7">
        <v>37.080814361572266</v>
      </c>
      <c r="O39" s="7">
        <v>21.045867919921875</v>
      </c>
      <c r="P39" s="8">
        <v>1.3125</v>
      </c>
      <c r="Q39" s="49"/>
    </row>
    <row r="40" spans="1:17">
      <c r="A40" s="28">
        <v>110141003</v>
      </c>
      <c r="B40" s="22" t="s">
        <v>456</v>
      </c>
      <c r="C40" s="22" t="s">
        <v>135</v>
      </c>
      <c r="D40" s="43" t="s">
        <v>6</v>
      </c>
      <c r="E40" s="5">
        <v>42576456</v>
      </c>
      <c r="F40" s="5">
        <v>30441480</v>
      </c>
      <c r="G40" s="6">
        <v>-12134976</v>
      </c>
      <c r="H40" s="8">
        <v>-0.28501611948013306</v>
      </c>
      <c r="I40" s="5">
        <v>256.5</v>
      </c>
      <c r="J40" s="5">
        <v>127.70679473876953</v>
      </c>
      <c r="K40" s="6">
        <v>-128.793212890625</v>
      </c>
      <c r="L40" s="8">
        <v>-0.5021178126335144</v>
      </c>
      <c r="M40" s="7">
        <v>12.071907997131348</v>
      </c>
      <c r="N40" s="7">
        <v>24.709688186645508</v>
      </c>
      <c r="O40" s="7">
        <v>12.63778018951416</v>
      </c>
      <c r="P40" s="8">
        <v>1.0468751192092896</v>
      </c>
      <c r="Q40" s="49"/>
    </row>
    <row r="41" spans="1:17">
      <c r="A41" s="28">
        <v>103021102</v>
      </c>
      <c r="B41" s="22" t="s">
        <v>241</v>
      </c>
      <c r="C41" s="22" t="s">
        <v>123</v>
      </c>
      <c r="D41" s="43" t="s">
        <v>6</v>
      </c>
      <c r="E41" s="5">
        <v>73104432</v>
      </c>
      <c r="F41" s="5">
        <v>51481472</v>
      </c>
      <c r="G41" s="6">
        <v>-21622960</v>
      </c>
      <c r="H41" s="8">
        <v>-0.29578179121017456</v>
      </c>
      <c r="I41" s="5">
        <v>461.5</v>
      </c>
      <c r="J41" s="5">
        <v>249.92935180664063</v>
      </c>
      <c r="K41" s="6">
        <v>-211.57064819335938</v>
      </c>
      <c r="L41" s="8">
        <v>-0.45844128727912903</v>
      </c>
      <c r="M41" s="7">
        <v>19.162578582763672</v>
      </c>
      <c r="N41" s="7">
        <v>34.579090118408203</v>
      </c>
      <c r="O41" s="7">
        <v>15.416511535644531</v>
      </c>
      <c r="P41" s="8">
        <v>0.80451130867004395</v>
      </c>
      <c r="Q41" s="49"/>
    </row>
    <row r="42" spans="1:17">
      <c r="A42" s="28">
        <v>120480803</v>
      </c>
      <c r="B42" s="22" t="s">
        <v>691</v>
      </c>
      <c r="C42" s="22" t="s">
        <v>169</v>
      </c>
      <c r="D42" s="43" t="s">
        <v>6</v>
      </c>
      <c r="E42" s="5">
        <v>57972748</v>
      </c>
      <c r="F42" s="5">
        <v>35674224</v>
      </c>
      <c r="G42" s="6">
        <v>-22298524</v>
      </c>
      <c r="H42" s="8">
        <v>-0.38463804125785828</v>
      </c>
      <c r="I42" s="5">
        <v>345.5</v>
      </c>
      <c r="J42" s="5">
        <v>163.73330688476563</v>
      </c>
      <c r="K42" s="6">
        <v>-181.76669311523438</v>
      </c>
      <c r="L42" s="8">
        <v>-0.52609753608703613</v>
      </c>
      <c r="M42" s="7">
        <v>15.86655330657959</v>
      </c>
      <c r="N42" s="7">
        <v>32.559490203857422</v>
      </c>
      <c r="O42" s="7">
        <v>16.692935943603516</v>
      </c>
      <c r="P42" s="8">
        <v>1.0520833730697632</v>
      </c>
      <c r="Q42" s="49"/>
    </row>
    <row r="43" spans="1:17">
      <c r="A43" s="28">
        <v>118400001</v>
      </c>
      <c r="B43" s="22" t="s">
        <v>643</v>
      </c>
      <c r="C43" s="22" t="s">
        <v>161</v>
      </c>
      <c r="D43" s="43" t="s">
        <v>4</v>
      </c>
      <c r="E43" s="5">
        <v>7104162.5</v>
      </c>
      <c r="F43" s="5">
        <v>4567772.5</v>
      </c>
      <c r="G43" s="6">
        <v>-2536390</v>
      </c>
      <c r="H43" s="8">
        <v>-0.35702872276306152</v>
      </c>
      <c r="I43" s="5">
        <v>65.5</v>
      </c>
      <c r="J43" s="5">
        <v>30.535861968994141</v>
      </c>
      <c r="K43" s="6">
        <v>-34.964138031005859</v>
      </c>
      <c r="L43" s="8">
        <v>-0.53380364179611206</v>
      </c>
      <c r="M43" s="7">
        <v>15.397199630737305</v>
      </c>
      <c r="N43" s="7">
        <v>41.992362976074219</v>
      </c>
      <c r="O43" s="7">
        <v>26.595163345336914</v>
      </c>
      <c r="P43" s="8">
        <v>1.7272727489471436</v>
      </c>
      <c r="Q43" s="49"/>
    </row>
    <row r="44" spans="1:17">
      <c r="A44" s="28">
        <v>127041203</v>
      </c>
      <c r="B44" s="22" t="s">
        <v>897</v>
      </c>
      <c r="C44" s="22" t="s">
        <v>125</v>
      </c>
      <c r="D44" s="43" t="s">
        <v>6</v>
      </c>
      <c r="E44" s="5">
        <v>34266656</v>
      </c>
      <c r="F44" s="5">
        <v>24239180</v>
      </c>
      <c r="G44" s="6">
        <v>-10027476</v>
      </c>
      <c r="H44" s="8">
        <v>-0.29263070225715637</v>
      </c>
      <c r="I44" s="5">
        <v>322</v>
      </c>
      <c r="J44" s="5">
        <v>180.24591064453125</v>
      </c>
      <c r="K44" s="6">
        <v>-141.75408935546875</v>
      </c>
      <c r="L44" s="8">
        <v>-0.4402301013469696</v>
      </c>
      <c r="M44" s="7">
        <v>16.878583908081055</v>
      </c>
      <c r="N44" s="7">
        <v>31.489894866943359</v>
      </c>
      <c r="O44" s="7">
        <v>14.611310958862305</v>
      </c>
      <c r="P44" s="8">
        <v>0.86567163467407227</v>
      </c>
      <c r="Q44" s="49"/>
    </row>
    <row r="45" spans="1:17">
      <c r="A45" s="28">
        <v>127041307</v>
      </c>
      <c r="B45" s="22" t="s">
        <v>898</v>
      </c>
      <c r="C45" s="22" t="s">
        <v>125</v>
      </c>
      <c r="D45" s="43" t="s">
        <v>7</v>
      </c>
      <c r="E45" s="5">
        <v>5947624.5</v>
      </c>
      <c r="F45" s="5">
        <v>6418689</v>
      </c>
      <c r="G45" s="6">
        <v>471064.5</v>
      </c>
      <c r="H45" s="8">
        <v>7.9202122986316681E-2</v>
      </c>
      <c r="I45" s="5">
        <v>47</v>
      </c>
      <c r="J45" s="5">
        <v>47</v>
      </c>
      <c r="K45" s="6">
        <v>0</v>
      </c>
      <c r="L45" s="8">
        <v>0</v>
      </c>
      <c r="M45" s="7">
        <v>31.571428298950195</v>
      </c>
      <c r="N45" s="7">
        <v>31.571428298950195</v>
      </c>
      <c r="O45" s="7">
        <v>0</v>
      </c>
      <c r="P45" s="8">
        <v>0</v>
      </c>
      <c r="Q45" s="49"/>
    </row>
    <row r="46" spans="1:17">
      <c r="A46" s="28">
        <v>127000000</v>
      </c>
      <c r="B46" s="22" t="s">
        <v>893</v>
      </c>
      <c r="C46" s="22" t="s">
        <v>125</v>
      </c>
      <c r="D46" s="43" t="s">
        <v>5</v>
      </c>
      <c r="E46" s="5">
        <v>21479006</v>
      </c>
      <c r="F46" s="5">
        <v>17281922</v>
      </c>
      <c r="G46" s="6">
        <v>-4197084</v>
      </c>
      <c r="H46" s="8">
        <v>-0.19540400803089142</v>
      </c>
      <c r="I46" s="5">
        <v>125.5</v>
      </c>
      <c r="J46" s="5">
        <v>89.982864379882813</v>
      </c>
      <c r="K46" s="6">
        <v>-35.517135620117188</v>
      </c>
      <c r="L46" s="8">
        <v>-0.28300505876541138</v>
      </c>
      <c r="M46" s="7">
        <v>3.7291667461395264</v>
      </c>
      <c r="N46" s="7">
        <v>5.7741937637329102</v>
      </c>
      <c r="O46" s="7">
        <v>2.0450270175933838</v>
      </c>
      <c r="P46" s="8">
        <v>0.54838711023330688</v>
      </c>
      <c r="Q46" s="49"/>
    </row>
    <row r="47" spans="1:17">
      <c r="A47" s="28">
        <v>108051003</v>
      </c>
      <c r="B47" s="22" t="s">
        <v>395</v>
      </c>
      <c r="C47" s="22" t="s">
        <v>126</v>
      </c>
      <c r="D47" s="43" t="s">
        <v>6</v>
      </c>
      <c r="E47" s="5">
        <v>30547956</v>
      </c>
      <c r="F47" s="5">
        <v>23513052</v>
      </c>
      <c r="G47" s="6">
        <v>-7034904</v>
      </c>
      <c r="H47" s="8">
        <v>-0.23029050230979919</v>
      </c>
      <c r="I47" s="5">
        <v>214</v>
      </c>
      <c r="J47" s="5">
        <v>139.3994140625</v>
      </c>
      <c r="K47" s="6">
        <v>-74.6005859375</v>
      </c>
      <c r="L47" s="8">
        <v>-0.34860086441040039</v>
      </c>
      <c r="M47" s="7">
        <v>17.641880035400391</v>
      </c>
      <c r="N47" s="7">
        <v>29.135833740234375</v>
      </c>
      <c r="O47" s="7">
        <v>11.493953704833984</v>
      </c>
      <c r="P47" s="8">
        <v>0.65151524543762207</v>
      </c>
      <c r="Q47" s="49"/>
    </row>
    <row r="48" spans="1:17">
      <c r="A48" s="28">
        <v>108051307</v>
      </c>
      <c r="B48" s="22" t="s">
        <v>396</v>
      </c>
      <c r="C48" s="22" t="s">
        <v>126</v>
      </c>
      <c r="D48" s="43" t="s">
        <v>7</v>
      </c>
      <c r="E48" s="5">
        <v>2025699.375</v>
      </c>
      <c r="F48" s="5">
        <v>3553775</v>
      </c>
      <c r="G48" s="6">
        <v>1528075.625</v>
      </c>
      <c r="H48" s="8">
        <v>0.75434470176696777</v>
      </c>
      <c r="I48" s="5">
        <v>17</v>
      </c>
      <c r="J48" s="5">
        <v>17</v>
      </c>
      <c r="K48" s="6">
        <v>0</v>
      </c>
      <c r="L48" s="8">
        <v>0</v>
      </c>
      <c r="M48" s="7">
        <v>47.625</v>
      </c>
      <c r="N48" s="7">
        <v>47.625</v>
      </c>
      <c r="O48" s="7">
        <v>0</v>
      </c>
      <c r="P48" s="8">
        <v>0</v>
      </c>
      <c r="Q48" s="49"/>
    </row>
    <row r="49" spans="1:17">
      <c r="A49" s="28">
        <v>107650603</v>
      </c>
      <c r="B49" s="22" t="s">
        <v>373</v>
      </c>
      <c r="C49" s="22" t="s">
        <v>186</v>
      </c>
      <c r="D49" s="43" t="s">
        <v>6</v>
      </c>
      <c r="E49" s="5">
        <v>39254508</v>
      </c>
      <c r="F49" s="5">
        <v>28640560</v>
      </c>
      <c r="G49" s="6">
        <v>-10613948</v>
      </c>
      <c r="H49" s="8">
        <v>-0.27038800716400146</v>
      </c>
      <c r="I49" s="5">
        <v>279.5</v>
      </c>
      <c r="J49" s="5">
        <v>173.29315185546875</v>
      </c>
      <c r="K49" s="6">
        <v>-106.20684814453125</v>
      </c>
      <c r="L49" s="8">
        <v>-0.37998872995376587</v>
      </c>
      <c r="M49" s="7">
        <v>17.341770172119141</v>
      </c>
      <c r="N49" s="7">
        <v>28.504287719726563</v>
      </c>
      <c r="O49" s="7">
        <v>11.162517547607422</v>
      </c>
      <c r="P49" s="8">
        <v>0.64367806911468506</v>
      </c>
      <c r="Q49" s="49"/>
    </row>
    <row r="50" spans="1:17">
      <c r="A50" s="28">
        <v>110141103</v>
      </c>
      <c r="B50" s="22" t="s">
        <v>457</v>
      </c>
      <c r="C50" s="22" t="s">
        <v>135</v>
      </c>
      <c r="D50" s="43" t="s">
        <v>6</v>
      </c>
      <c r="E50" s="5">
        <v>52199052</v>
      </c>
      <c r="F50" s="5">
        <v>35251320</v>
      </c>
      <c r="G50" s="6">
        <v>-16947732</v>
      </c>
      <c r="H50" s="8">
        <v>-0.32467508316040039</v>
      </c>
      <c r="I50" s="5">
        <v>400</v>
      </c>
      <c r="J50" s="5">
        <v>200.81629943847656</v>
      </c>
      <c r="K50" s="6">
        <v>-199.18370056152344</v>
      </c>
      <c r="L50" s="8">
        <v>-0.49795925617218018</v>
      </c>
      <c r="M50" s="7">
        <v>13.896308898925781</v>
      </c>
      <c r="N50" s="7">
        <v>30.813554763793945</v>
      </c>
      <c r="O50" s="7">
        <v>16.917245864868164</v>
      </c>
      <c r="P50" s="8">
        <v>1.2173913717269897</v>
      </c>
      <c r="Q50" s="49"/>
    </row>
    <row r="51" spans="1:17">
      <c r="A51" s="28">
        <v>108071003</v>
      </c>
      <c r="B51" s="22" t="s">
        <v>405</v>
      </c>
      <c r="C51" s="22" t="s">
        <v>128</v>
      </c>
      <c r="D51" s="43" t="s">
        <v>6</v>
      </c>
      <c r="E51" s="5">
        <v>25954730</v>
      </c>
      <c r="F51" s="5">
        <v>20405000</v>
      </c>
      <c r="G51" s="6">
        <v>-5549730</v>
      </c>
      <c r="H51" s="8">
        <v>-0.21382345259189606</v>
      </c>
      <c r="I51" s="5">
        <v>144.5</v>
      </c>
      <c r="J51" s="5">
        <v>87.442543029785156</v>
      </c>
      <c r="K51" s="6">
        <v>-57.057456970214844</v>
      </c>
      <c r="L51" s="8">
        <v>-0.39486128091812134</v>
      </c>
      <c r="M51" s="7">
        <v>15.633825302124023</v>
      </c>
      <c r="N51" s="7">
        <v>26.61076545715332</v>
      </c>
      <c r="O51" s="7">
        <v>10.976940155029297</v>
      </c>
      <c r="P51" s="8">
        <v>0.70212757587432861</v>
      </c>
      <c r="Q51" s="49"/>
    </row>
    <row r="52" spans="1:17">
      <c r="A52" s="28">
        <v>126510010</v>
      </c>
      <c r="B52" s="22" t="s">
        <v>826</v>
      </c>
      <c r="C52" s="22" t="s">
        <v>172</v>
      </c>
      <c r="D52" s="43" t="s">
        <v>4</v>
      </c>
      <c r="E52" s="5">
        <v>15764707</v>
      </c>
      <c r="F52" s="5">
        <v>10181421</v>
      </c>
      <c r="G52" s="6">
        <v>-5583286</v>
      </c>
      <c r="H52" s="8">
        <v>-0.35416364669799805</v>
      </c>
      <c r="I52" s="5">
        <v>124</v>
      </c>
      <c r="J52" s="5">
        <v>55.215049743652344</v>
      </c>
      <c r="K52" s="6">
        <v>-68.784950256347656</v>
      </c>
      <c r="L52" s="8">
        <v>-0.55471736192703247</v>
      </c>
      <c r="M52" s="7">
        <v>12.167407989501953</v>
      </c>
      <c r="N52" s="7">
        <v>28.897594451904297</v>
      </c>
      <c r="O52" s="7">
        <v>16.730186462402344</v>
      </c>
      <c r="P52" s="8">
        <v>1.375</v>
      </c>
      <c r="Q52" s="49"/>
    </row>
    <row r="53" spans="1:17">
      <c r="A53" s="28">
        <v>122091002</v>
      </c>
      <c r="B53" s="22" t="s">
        <v>729</v>
      </c>
      <c r="C53" s="22" t="s">
        <v>130</v>
      </c>
      <c r="D53" s="43" t="s">
        <v>6</v>
      </c>
      <c r="E53" s="5">
        <v>202167968</v>
      </c>
      <c r="F53" s="5">
        <v>137063232</v>
      </c>
      <c r="G53" s="6">
        <v>-65104736</v>
      </c>
      <c r="H53" s="8">
        <v>-0.32203289866447449</v>
      </c>
      <c r="I53" s="5">
        <v>893</v>
      </c>
      <c r="J53" s="5">
        <v>412.86920166015625</v>
      </c>
      <c r="K53" s="6">
        <v>-480.13079833984375</v>
      </c>
      <c r="L53" s="8">
        <v>-0.53766047954559326</v>
      </c>
      <c r="M53" s="7">
        <v>19.684326171875</v>
      </c>
      <c r="N53" s="7">
        <v>43.718780517578125</v>
      </c>
      <c r="O53" s="7">
        <v>24.034454345703125</v>
      </c>
      <c r="P53" s="8">
        <v>1.2209944725036621</v>
      </c>
      <c r="Q53" s="49"/>
    </row>
    <row r="54" spans="1:17">
      <c r="A54" s="28">
        <v>116191004</v>
      </c>
      <c r="B54" s="22" t="s">
        <v>600</v>
      </c>
      <c r="C54" s="22" t="s">
        <v>140</v>
      </c>
      <c r="D54" s="43" t="s">
        <v>6</v>
      </c>
      <c r="E54" s="5">
        <v>22819072</v>
      </c>
      <c r="F54" s="5">
        <v>17665382</v>
      </c>
      <c r="G54" s="6">
        <v>-5153690</v>
      </c>
      <c r="H54" s="8">
        <v>-0.22585012018680573</v>
      </c>
      <c r="I54" s="5">
        <v>105</v>
      </c>
      <c r="J54" s="5">
        <v>51.316902160644531</v>
      </c>
      <c r="K54" s="6">
        <v>-53.683097839355469</v>
      </c>
      <c r="L54" s="8">
        <v>-0.51126760244369507</v>
      </c>
      <c r="M54" s="7">
        <v>11.327777862548828</v>
      </c>
      <c r="N54" s="7">
        <v>22.301563262939453</v>
      </c>
      <c r="O54" s="7">
        <v>10.973785400390625</v>
      </c>
      <c r="P54" s="8">
        <v>0.96875005960464478</v>
      </c>
      <c r="Q54" s="49"/>
    </row>
    <row r="55" spans="1:17">
      <c r="A55" s="28">
        <v>101630903</v>
      </c>
      <c r="B55" s="22" t="s">
        <v>209</v>
      </c>
      <c r="C55" s="22" t="s">
        <v>184</v>
      </c>
      <c r="D55" s="43" t="s">
        <v>6</v>
      </c>
      <c r="E55" s="5">
        <v>18553560</v>
      </c>
      <c r="F55" s="5">
        <v>12594954</v>
      </c>
      <c r="G55" s="6">
        <v>-5958606</v>
      </c>
      <c r="H55" s="8">
        <v>-0.32115700840950012</v>
      </c>
      <c r="I55" s="5">
        <v>154</v>
      </c>
      <c r="J55" s="5">
        <v>77.009597778320313</v>
      </c>
      <c r="K55" s="6">
        <v>-76.990402221679688</v>
      </c>
      <c r="L55" s="8">
        <v>-0.49993768334388733</v>
      </c>
      <c r="M55" s="7">
        <v>13.101798057556152</v>
      </c>
      <c r="N55" s="7">
        <v>28.961868286132813</v>
      </c>
      <c r="O55" s="7">
        <v>15.86007022857666</v>
      </c>
      <c r="P55" s="8">
        <v>1.2105262279510498</v>
      </c>
      <c r="Q55" s="49"/>
    </row>
    <row r="56" spans="1:17">
      <c r="A56" s="28">
        <v>114060557</v>
      </c>
      <c r="B56" s="22" t="s">
        <v>545</v>
      </c>
      <c r="C56" s="22" t="s">
        <v>127</v>
      </c>
      <c r="D56" s="43" t="s">
        <v>7</v>
      </c>
      <c r="E56" s="5">
        <v>18530244</v>
      </c>
      <c r="F56" s="5">
        <v>15611834</v>
      </c>
      <c r="G56" s="6">
        <v>-2918410</v>
      </c>
      <c r="H56" s="8">
        <v>-0.15749441087245941</v>
      </c>
      <c r="I56" s="5">
        <v>151</v>
      </c>
      <c r="J56" s="5">
        <v>119.35211944580078</v>
      </c>
      <c r="K56" s="6">
        <v>-31.647880554199219</v>
      </c>
      <c r="L56" s="8">
        <v>-0.20958861708641052</v>
      </c>
      <c r="M56" s="7">
        <v>29.660715103149414</v>
      </c>
      <c r="N56" s="7">
        <v>35.340427398681641</v>
      </c>
      <c r="O56" s="7">
        <v>5.6797122955322266</v>
      </c>
      <c r="P56" s="8">
        <v>0.19148939847946167</v>
      </c>
      <c r="Q56" s="49"/>
    </row>
    <row r="57" spans="1:17">
      <c r="A57" s="28">
        <v>114000000</v>
      </c>
      <c r="B57" s="22" t="s">
        <v>543</v>
      </c>
      <c r="C57" s="22" t="s">
        <v>127</v>
      </c>
      <c r="D57" s="43" t="s">
        <v>5</v>
      </c>
      <c r="E57" s="5">
        <v>106670152</v>
      </c>
      <c r="F57" s="5">
        <v>61803672</v>
      </c>
      <c r="G57" s="6">
        <v>-44866480</v>
      </c>
      <c r="H57" s="8">
        <v>-0.42060950398445129</v>
      </c>
      <c r="I57" s="5">
        <v>829</v>
      </c>
      <c r="J57" s="5">
        <v>263.423828125</v>
      </c>
      <c r="K57" s="6">
        <v>-565.576171875</v>
      </c>
      <c r="L57" s="8">
        <v>-0.68223905563354492</v>
      </c>
      <c r="M57" s="7">
        <v>1.644444465637207</v>
      </c>
      <c r="N57" s="7">
        <v>6.1666665077209473</v>
      </c>
      <c r="O57" s="7">
        <v>4.5222220420837402</v>
      </c>
      <c r="P57" s="8">
        <v>2.7499997615814209</v>
      </c>
      <c r="Q57" s="49"/>
    </row>
    <row r="58" spans="1:17">
      <c r="A58" s="28">
        <v>108561003</v>
      </c>
      <c r="B58" s="22" t="s">
        <v>426</v>
      </c>
      <c r="C58" s="22" t="s">
        <v>177</v>
      </c>
      <c r="D58" s="43" t="s">
        <v>6</v>
      </c>
      <c r="E58" s="5">
        <v>12251296</v>
      </c>
      <c r="F58" s="5">
        <v>7923920</v>
      </c>
      <c r="G58" s="6">
        <v>-4327376</v>
      </c>
      <c r="H58" s="8">
        <v>-0.35321781039237976</v>
      </c>
      <c r="I58" s="5">
        <v>111</v>
      </c>
      <c r="J58" s="5">
        <v>53.088050842285156</v>
      </c>
      <c r="K58" s="6">
        <v>-57.911949157714844</v>
      </c>
      <c r="L58" s="8">
        <v>-0.52172929048538208</v>
      </c>
      <c r="M58" s="7">
        <v>11.685311317443848</v>
      </c>
      <c r="N58" s="7">
        <v>27.415538787841797</v>
      </c>
      <c r="O58" s="7">
        <v>15.730227470397949</v>
      </c>
      <c r="P58" s="8">
        <v>1.3461538553237915</v>
      </c>
      <c r="Q58" s="49"/>
    </row>
    <row r="59" spans="1:17">
      <c r="A59" s="28">
        <v>112011103</v>
      </c>
      <c r="B59" s="22" t="s">
        <v>488</v>
      </c>
      <c r="C59" s="22" t="s">
        <v>122</v>
      </c>
      <c r="D59" s="43" t="s">
        <v>6</v>
      </c>
      <c r="E59" s="5">
        <v>30895884</v>
      </c>
      <c r="F59" s="5">
        <v>23665778</v>
      </c>
      <c r="G59" s="6">
        <v>-7230106</v>
      </c>
      <c r="H59" s="8">
        <v>-0.23401518166065216</v>
      </c>
      <c r="I59" s="5">
        <v>239.5</v>
      </c>
      <c r="J59" s="5">
        <v>155.68698120117188</v>
      </c>
      <c r="K59" s="6">
        <v>-83.813018798828125</v>
      </c>
      <c r="L59" s="8">
        <v>-0.34994998574256897</v>
      </c>
      <c r="M59" s="7">
        <v>15.344977378845215</v>
      </c>
      <c r="N59" s="7">
        <v>23.649316787719727</v>
      </c>
      <c r="O59" s="7">
        <v>8.3043394088745117</v>
      </c>
      <c r="P59" s="8">
        <v>0.54117637872695923</v>
      </c>
      <c r="Q59" s="49"/>
    </row>
    <row r="60" spans="1:17">
      <c r="A60" s="28">
        <v>116191103</v>
      </c>
      <c r="B60" s="22" t="s">
        <v>601</v>
      </c>
      <c r="C60" s="22" t="s">
        <v>140</v>
      </c>
      <c r="D60" s="43" t="s">
        <v>6</v>
      </c>
      <c r="E60" s="5">
        <v>46385084</v>
      </c>
      <c r="F60" s="5">
        <v>32961052</v>
      </c>
      <c r="G60" s="6">
        <v>-13424032</v>
      </c>
      <c r="H60" s="8">
        <v>-0.28940406441688538</v>
      </c>
      <c r="I60" s="5">
        <v>392</v>
      </c>
      <c r="J60" s="5">
        <v>224.24333190917969</v>
      </c>
      <c r="K60" s="6">
        <v>-167.75666809082031</v>
      </c>
      <c r="L60" s="8">
        <v>-0.42795068025588989</v>
      </c>
      <c r="M60" s="7">
        <v>15.750889778137207</v>
      </c>
      <c r="N60" s="7">
        <v>30.852258682250977</v>
      </c>
      <c r="O60" s="7">
        <v>15.10136890411377</v>
      </c>
      <c r="P60" s="8">
        <v>0.95876288414001465</v>
      </c>
      <c r="Q60" s="49"/>
    </row>
    <row r="61" spans="1:17">
      <c r="A61" s="28">
        <v>103021252</v>
      </c>
      <c r="B61" s="22" t="s">
        <v>242</v>
      </c>
      <c r="C61" s="22" t="s">
        <v>123</v>
      </c>
      <c r="D61" s="43" t="s">
        <v>6</v>
      </c>
      <c r="E61" s="5">
        <v>85450032</v>
      </c>
      <c r="F61" s="5">
        <v>46927036</v>
      </c>
      <c r="G61" s="6">
        <v>-38522996</v>
      </c>
      <c r="H61" s="8">
        <v>-0.45082482695579529</v>
      </c>
      <c r="I61" s="5">
        <v>594.5</v>
      </c>
      <c r="J61" s="5">
        <v>235.66659545898438</v>
      </c>
      <c r="K61" s="6">
        <v>-358.83340454101563</v>
      </c>
      <c r="L61" s="8">
        <v>-0.60358858108520508</v>
      </c>
      <c r="M61" s="7">
        <v>13.377119064331055</v>
      </c>
      <c r="N61" s="7">
        <v>33.991039276123047</v>
      </c>
      <c r="O61" s="7">
        <v>20.613920211791992</v>
      </c>
      <c r="P61" s="8">
        <v>1.5409835577011108</v>
      </c>
      <c r="Q61" s="49"/>
    </row>
    <row r="62" spans="1:17">
      <c r="A62" s="28">
        <v>120481107</v>
      </c>
      <c r="B62" s="22" t="s">
        <v>693</v>
      </c>
      <c r="C62" s="22" t="s">
        <v>169</v>
      </c>
      <c r="D62" s="43" t="s">
        <v>7</v>
      </c>
      <c r="E62" s="5">
        <v>12369367</v>
      </c>
      <c r="F62" s="5">
        <v>12191982</v>
      </c>
      <c r="G62" s="6">
        <v>-177385</v>
      </c>
      <c r="H62" s="8">
        <v>-1.4340668916702271E-2</v>
      </c>
      <c r="I62" s="5">
        <v>81</v>
      </c>
      <c r="J62" s="5">
        <v>78.879486083984375</v>
      </c>
      <c r="K62" s="6">
        <v>-2.120513916015625</v>
      </c>
      <c r="L62" s="8">
        <v>-2.6179183274507523E-2</v>
      </c>
      <c r="M62" s="7">
        <v>37.457141876220703</v>
      </c>
      <c r="N62" s="7">
        <v>38.558822631835938</v>
      </c>
      <c r="O62" s="7">
        <v>1.1016807556152344</v>
      </c>
      <c r="P62" s="8">
        <v>2.9411768540740013E-2</v>
      </c>
      <c r="Q62" s="49"/>
    </row>
    <row r="63" spans="1:17">
      <c r="A63" s="28">
        <v>120481002</v>
      </c>
      <c r="B63" s="22" t="s">
        <v>692</v>
      </c>
      <c r="C63" s="22" t="s">
        <v>169</v>
      </c>
      <c r="D63" s="43" t="s">
        <v>6</v>
      </c>
      <c r="E63" s="5">
        <v>283028864</v>
      </c>
      <c r="F63" s="5">
        <v>180221056</v>
      </c>
      <c r="G63" s="6">
        <v>-102807808</v>
      </c>
      <c r="H63" s="8">
        <v>-0.36324143409729004</v>
      </c>
      <c r="I63" s="5">
        <v>1693</v>
      </c>
      <c r="J63" s="5">
        <v>831.84600830078125</v>
      </c>
      <c r="K63" s="6">
        <v>-861.15399169921875</v>
      </c>
      <c r="L63" s="8">
        <v>-0.5086556077003479</v>
      </c>
      <c r="M63" s="7">
        <v>17.857830047607422</v>
      </c>
      <c r="N63" s="7">
        <v>38.982883453369141</v>
      </c>
      <c r="O63" s="7">
        <v>21.125053405761719</v>
      </c>
      <c r="P63" s="8">
        <v>1.1829574108123779</v>
      </c>
      <c r="Q63" s="49"/>
    </row>
    <row r="64" spans="1:17">
      <c r="A64" s="28">
        <v>101631003</v>
      </c>
      <c r="B64" s="22" t="s">
        <v>210</v>
      </c>
      <c r="C64" s="22" t="s">
        <v>184</v>
      </c>
      <c r="D64" s="43" t="s">
        <v>6</v>
      </c>
      <c r="E64" s="5">
        <v>20110126</v>
      </c>
      <c r="F64" s="5">
        <v>13476208</v>
      </c>
      <c r="G64" s="6">
        <v>-6633918</v>
      </c>
      <c r="H64" s="8">
        <v>-0.32987949252128601</v>
      </c>
      <c r="I64" s="5">
        <v>130.5</v>
      </c>
      <c r="J64" s="5">
        <v>65.424140930175781</v>
      </c>
      <c r="K64" s="6">
        <v>-65.075859069824219</v>
      </c>
      <c r="L64" s="8">
        <v>-0.49866560101509094</v>
      </c>
      <c r="M64" s="7">
        <v>14.1116943359375</v>
      </c>
      <c r="N64" s="7">
        <v>26.655422210693359</v>
      </c>
      <c r="O64" s="7">
        <v>12.543727874755859</v>
      </c>
      <c r="P64" s="8">
        <v>0.88888883590698242</v>
      </c>
      <c r="Q64" s="49"/>
    </row>
    <row r="65" spans="1:17">
      <c r="A65" s="28">
        <v>127041503</v>
      </c>
      <c r="B65" s="22" t="s">
        <v>899</v>
      </c>
      <c r="C65" s="22" t="s">
        <v>125</v>
      </c>
      <c r="D65" s="43" t="s">
        <v>6</v>
      </c>
      <c r="E65" s="5">
        <v>29568472</v>
      </c>
      <c r="F65" s="5">
        <v>20623600</v>
      </c>
      <c r="G65" s="6">
        <v>-8944872</v>
      </c>
      <c r="H65" s="8">
        <v>-0.30251383781433105</v>
      </c>
      <c r="I65" s="5">
        <v>223.5</v>
      </c>
      <c r="J65" s="5">
        <v>120.64762878417969</v>
      </c>
      <c r="K65" s="6">
        <v>-102.85237121582031</v>
      </c>
      <c r="L65" s="8">
        <v>-0.4601895809173584</v>
      </c>
      <c r="M65" s="7">
        <v>15.20824146270752</v>
      </c>
      <c r="N65" s="7">
        <v>30.932016372680664</v>
      </c>
      <c r="O65" s="7">
        <v>15.723774909973145</v>
      </c>
      <c r="P65" s="8">
        <v>1.0338983535766602</v>
      </c>
      <c r="Q65" s="49"/>
    </row>
    <row r="66" spans="1:17">
      <c r="A66" s="28">
        <v>115210503</v>
      </c>
      <c r="B66" s="22" t="s">
        <v>566</v>
      </c>
      <c r="C66" s="22" t="s">
        <v>142</v>
      </c>
      <c r="D66" s="43" t="s">
        <v>6</v>
      </c>
      <c r="E66" s="5">
        <v>53192460</v>
      </c>
      <c r="F66" s="5">
        <v>32642886</v>
      </c>
      <c r="G66" s="6">
        <v>-20549574</v>
      </c>
      <c r="H66" s="8">
        <v>-0.38632494211196899</v>
      </c>
      <c r="I66" s="5">
        <v>349.5</v>
      </c>
      <c r="J66" s="5">
        <v>149.21186828613281</v>
      </c>
      <c r="K66" s="6">
        <v>-200.28813171386719</v>
      </c>
      <c r="L66" s="8">
        <v>-0.5730704665184021</v>
      </c>
      <c r="M66" s="7">
        <v>12.89069938659668</v>
      </c>
      <c r="N66" s="7">
        <v>31.912342071533203</v>
      </c>
      <c r="O66" s="7">
        <v>19.021642684936523</v>
      </c>
      <c r="P66" s="8">
        <v>1.4756097793579102</v>
      </c>
      <c r="Q66" s="49"/>
    </row>
    <row r="67" spans="1:17">
      <c r="A67" s="28">
        <v>127041603</v>
      </c>
      <c r="B67" s="22" t="s">
        <v>900</v>
      </c>
      <c r="C67" s="22" t="s">
        <v>125</v>
      </c>
      <c r="D67" s="43" t="s">
        <v>6</v>
      </c>
      <c r="E67" s="5">
        <v>38286788</v>
      </c>
      <c r="F67" s="5">
        <v>25806194</v>
      </c>
      <c r="G67" s="6">
        <v>-12480594</v>
      </c>
      <c r="H67" s="8">
        <v>-0.32597652077674866</v>
      </c>
      <c r="I67" s="5">
        <v>254</v>
      </c>
      <c r="J67" s="5">
        <v>130.90133666992188</v>
      </c>
      <c r="K67" s="6">
        <v>-123.09866333007813</v>
      </c>
      <c r="L67" s="8">
        <v>-0.48464041948318481</v>
      </c>
      <c r="M67" s="7">
        <v>15.719032287597656</v>
      </c>
      <c r="N67" s="7">
        <v>32.066825866699219</v>
      </c>
      <c r="O67" s="7">
        <v>16.347793579101563</v>
      </c>
      <c r="P67" s="8">
        <v>1.0399999618530273</v>
      </c>
      <c r="Q67" s="49"/>
    </row>
    <row r="68" spans="1:17">
      <c r="A68" s="28">
        <v>108110603</v>
      </c>
      <c r="B68" s="22" t="s">
        <v>412</v>
      </c>
      <c r="C68" s="22" t="s">
        <v>132</v>
      </c>
      <c r="D68" s="43" t="s">
        <v>6</v>
      </c>
      <c r="E68" s="5">
        <v>16692034</v>
      </c>
      <c r="F68" s="5">
        <v>13284283</v>
      </c>
      <c r="G68" s="6">
        <v>-3407751</v>
      </c>
      <c r="H68" s="8">
        <v>-0.20415432751178741</v>
      </c>
      <c r="I68" s="5">
        <v>90.5</v>
      </c>
      <c r="J68" s="5">
        <v>47.70672607421875</v>
      </c>
      <c r="K68" s="6">
        <v>-42.79327392578125</v>
      </c>
      <c r="L68" s="8">
        <v>-0.47285386919975281</v>
      </c>
      <c r="M68" s="7">
        <v>13.565299987792969</v>
      </c>
      <c r="N68" s="7">
        <v>27.130599975585938</v>
      </c>
      <c r="O68" s="7">
        <v>13.565299987792969</v>
      </c>
      <c r="P68" s="8">
        <v>1</v>
      </c>
      <c r="Q68" s="49"/>
    </row>
    <row r="69" spans="1:17">
      <c r="A69" s="28">
        <v>116191203</v>
      </c>
      <c r="B69" s="22" t="s">
        <v>602</v>
      </c>
      <c r="C69" s="22" t="s">
        <v>140</v>
      </c>
      <c r="D69" s="43" t="s">
        <v>6</v>
      </c>
      <c r="E69" s="5">
        <v>26842520</v>
      </c>
      <c r="F69" s="5">
        <v>20604988</v>
      </c>
      <c r="G69" s="6">
        <v>-6237532</v>
      </c>
      <c r="H69" s="8">
        <v>-0.23237505555152893</v>
      </c>
      <c r="I69" s="5">
        <v>202.5</v>
      </c>
      <c r="J69" s="5">
        <v>132.67874145507813</v>
      </c>
      <c r="K69" s="6">
        <v>-69.821258544921875</v>
      </c>
      <c r="L69" s="8">
        <v>-0.34479632973670959</v>
      </c>
      <c r="M69" s="7">
        <v>13.780844688415527</v>
      </c>
      <c r="N69" s="7">
        <v>20.256179809570313</v>
      </c>
      <c r="O69" s="7">
        <v>6.4753351211547852</v>
      </c>
      <c r="P69" s="8">
        <v>0.46987941861152649</v>
      </c>
      <c r="Q69" s="49"/>
    </row>
    <row r="70" spans="1:17">
      <c r="A70" s="28">
        <v>129540803</v>
      </c>
      <c r="B70" s="22" t="s">
        <v>927</v>
      </c>
      <c r="C70" s="22" t="s">
        <v>175</v>
      </c>
      <c r="D70" s="43" t="s">
        <v>6</v>
      </c>
      <c r="E70" s="5">
        <v>54607104</v>
      </c>
      <c r="F70" s="5">
        <v>42256600</v>
      </c>
      <c r="G70" s="6">
        <v>-12350504</v>
      </c>
      <c r="H70" s="8">
        <v>-0.22617028653621674</v>
      </c>
      <c r="I70" s="5">
        <v>331.5</v>
      </c>
      <c r="J70" s="5">
        <v>184.44047546386719</v>
      </c>
      <c r="K70" s="6">
        <v>-147.05952453613281</v>
      </c>
      <c r="L70" s="8">
        <v>-0.44361847639083862</v>
      </c>
      <c r="M70" s="7">
        <v>14.305134773254395</v>
      </c>
      <c r="N70" s="7">
        <v>25.204286575317383</v>
      </c>
      <c r="O70" s="7">
        <v>10.899151802062988</v>
      </c>
      <c r="P70" s="8">
        <v>0.76190489530563354</v>
      </c>
      <c r="Q70" s="49"/>
    </row>
    <row r="71" spans="1:17">
      <c r="A71" s="28">
        <v>119581003</v>
      </c>
      <c r="B71" s="22" t="s">
        <v>672</v>
      </c>
      <c r="C71" s="22" t="s">
        <v>179</v>
      </c>
      <c r="D71" s="43" t="s">
        <v>6</v>
      </c>
      <c r="E71" s="5">
        <v>18691352</v>
      </c>
      <c r="F71" s="5">
        <v>10756822</v>
      </c>
      <c r="G71" s="6">
        <v>-7934530</v>
      </c>
      <c r="H71" s="8">
        <v>-0.42450273036956787</v>
      </c>
      <c r="I71" s="5">
        <v>156</v>
      </c>
      <c r="J71" s="5">
        <v>69.851051330566406</v>
      </c>
      <c r="K71" s="6">
        <v>-86.148948669433594</v>
      </c>
      <c r="L71" s="8">
        <v>-0.55223685503005981</v>
      </c>
      <c r="M71" s="7">
        <v>12.982666969299316</v>
      </c>
      <c r="N71" s="7">
        <v>29.783763885498047</v>
      </c>
      <c r="O71" s="7">
        <v>16.801097869873047</v>
      </c>
      <c r="P71" s="8">
        <v>1.2941175699234009</v>
      </c>
      <c r="Q71" s="49"/>
    </row>
    <row r="72" spans="1:17">
      <c r="A72" s="28">
        <v>168513758</v>
      </c>
      <c r="B72" s="22" t="s">
        <v>947</v>
      </c>
      <c r="C72" s="22" t="s">
        <v>172</v>
      </c>
      <c r="D72" s="43" t="s">
        <v>4</v>
      </c>
      <c r="E72" s="5">
        <v>8791246</v>
      </c>
      <c r="F72" s="5">
        <v>5737440</v>
      </c>
      <c r="G72" s="6">
        <v>-3053806</v>
      </c>
      <c r="H72" s="8">
        <v>-0.34736895561218262</v>
      </c>
      <c r="I72" s="5">
        <v>75</v>
      </c>
      <c r="J72" s="5">
        <v>35.113395690917969</v>
      </c>
      <c r="K72" s="6">
        <v>-39.886604309082031</v>
      </c>
      <c r="L72" s="8">
        <v>-0.53182137012481689</v>
      </c>
      <c r="M72" s="7">
        <v>12.870487213134766</v>
      </c>
      <c r="N72" s="7">
        <v>35.853500366210938</v>
      </c>
      <c r="O72" s="7">
        <v>22.983013153076172</v>
      </c>
      <c r="P72" s="8">
        <v>1.7857142686843872</v>
      </c>
      <c r="Q72" s="49"/>
    </row>
    <row r="73" spans="1:17">
      <c r="A73" s="28">
        <v>114060753</v>
      </c>
      <c r="B73" s="22" t="s">
        <v>546</v>
      </c>
      <c r="C73" s="22" t="s">
        <v>127</v>
      </c>
      <c r="D73" s="43" t="s">
        <v>6</v>
      </c>
      <c r="E73" s="5">
        <v>121051256</v>
      </c>
      <c r="F73" s="5">
        <v>78135600</v>
      </c>
      <c r="G73" s="6">
        <v>-42915656</v>
      </c>
      <c r="H73" s="8">
        <v>-0.35452467203140259</v>
      </c>
      <c r="I73" s="5">
        <v>948.5</v>
      </c>
      <c r="J73" s="5">
        <v>482.30255126953125</v>
      </c>
      <c r="K73" s="6">
        <v>-466.19744873046875</v>
      </c>
      <c r="L73" s="8">
        <v>-0.49151021242141724</v>
      </c>
      <c r="M73" s="7">
        <v>15.459562301635742</v>
      </c>
      <c r="N73" s="7">
        <v>31.537506103515625</v>
      </c>
      <c r="O73" s="7">
        <v>16.077943801879883</v>
      </c>
      <c r="P73" s="8">
        <v>1.0399999618530273</v>
      </c>
      <c r="Q73" s="49"/>
    </row>
    <row r="74" spans="1:17">
      <c r="A74" s="28">
        <v>185515523</v>
      </c>
      <c r="B74" s="22" t="s">
        <v>952</v>
      </c>
      <c r="C74" s="22" t="s">
        <v>172</v>
      </c>
      <c r="D74" s="43" t="s">
        <v>4</v>
      </c>
      <c r="E74" s="5">
        <v>13586350</v>
      </c>
      <c r="F74" s="5">
        <v>9544042</v>
      </c>
      <c r="G74" s="6">
        <v>-4042308</v>
      </c>
      <c r="H74" s="8">
        <v>-0.29752716422080994</v>
      </c>
      <c r="I74" s="5">
        <v>100</v>
      </c>
      <c r="J74" s="5">
        <v>54.250751495361328</v>
      </c>
      <c r="K74" s="6">
        <v>-45.749248504638672</v>
      </c>
      <c r="L74" s="8">
        <v>-0.45749247074127197</v>
      </c>
      <c r="M74" s="7">
        <v>12.25553035736084</v>
      </c>
      <c r="N74" s="7">
        <v>25.277030944824219</v>
      </c>
      <c r="O74" s="7">
        <v>13.021500587463379</v>
      </c>
      <c r="P74" s="8">
        <v>1.0625</v>
      </c>
      <c r="Q74" s="49"/>
    </row>
    <row r="75" spans="1:17">
      <c r="A75" s="28">
        <v>109420803</v>
      </c>
      <c r="B75" s="22" t="s">
        <v>444</v>
      </c>
      <c r="C75" s="22" t="s">
        <v>189</v>
      </c>
      <c r="D75" s="43" t="s">
        <v>6</v>
      </c>
      <c r="E75" s="5">
        <v>40655040</v>
      </c>
      <c r="F75" s="5">
        <v>28707952</v>
      </c>
      <c r="G75" s="6">
        <v>-11947088</v>
      </c>
      <c r="H75" s="8">
        <v>-0.29386487603187561</v>
      </c>
      <c r="I75" s="5">
        <v>320.5</v>
      </c>
      <c r="J75" s="5">
        <v>187.20892333984375</v>
      </c>
      <c r="K75" s="6">
        <v>-133.29107666015625</v>
      </c>
      <c r="L75" s="8">
        <v>-0.41588479280471802</v>
      </c>
      <c r="M75" s="7">
        <v>15.206089019775391</v>
      </c>
      <c r="N75" s="7">
        <v>29.202602386474609</v>
      </c>
      <c r="O75" s="7">
        <v>13.996513366699219</v>
      </c>
      <c r="P75" s="8">
        <v>0.92045450210571289</v>
      </c>
      <c r="Q75" s="49"/>
    </row>
    <row r="76" spans="1:17">
      <c r="A76" s="28">
        <v>114060853</v>
      </c>
      <c r="B76" s="22" t="s">
        <v>547</v>
      </c>
      <c r="C76" s="22" t="s">
        <v>127</v>
      </c>
      <c r="D76" s="43" t="s">
        <v>6</v>
      </c>
      <c r="E76" s="5">
        <v>32589062</v>
      </c>
      <c r="F76" s="5">
        <v>16508226</v>
      </c>
      <c r="G76" s="6">
        <v>-16080836</v>
      </c>
      <c r="H76" s="8">
        <v>-0.49344274401664734</v>
      </c>
      <c r="I76" s="5">
        <v>185.5</v>
      </c>
      <c r="J76" s="5">
        <v>51.546981811523438</v>
      </c>
      <c r="K76" s="6">
        <v>-133.95301818847656</v>
      </c>
      <c r="L76" s="8">
        <v>-0.72211867570877075</v>
      </c>
      <c r="M76" s="7">
        <v>12.502370834350586</v>
      </c>
      <c r="N76" s="7">
        <v>48.342498779296875</v>
      </c>
      <c r="O76" s="7">
        <v>35.840126037597656</v>
      </c>
      <c r="P76" s="8">
        <v>2.8666665554046631</v>
      </c>
      <c r="Q76" s="49"/>
    </row>
    <row r="77" spans="1:17">
      <c r="A77" s="28">
        <v>103021453</v>
      </c>
      <c r="B77" s="22" t="s">
        <v>243</v>
      </c>
      <c r="C77" s="22" t="s">
        <v>123</v>
      </c>
      <c r="D77" s="43" t="s">
        <v>6</v>
      </c>
      <c r="E77" s="5">
        <v>23805766</v>
      </c>
      <c r="F77" s="5">
        <v>14383325</v>
      </c>
      <c r="G77" s="6">
        <v>-9422441</v>
      </c>
      <c r="H77" s="8">
        <v>-0.3958050012588501</v>
      </c>
      <c r="I77" s="5">
        <v>136.5</v>
      </c>
      <c r="J77" s="5">
        <v>55.584148406982422</v>
      </c>
      <c r="K77" s="6">
        <v>-80.915847778320313</v>
      </c>
      <c r="L77" s="8">
        <v>-0.59279006719589233</v>
      </c>
      <c r="M77" s="7">
        <v>14.361730575561523</v>
      </c>
      <c r="N77" s="7">
        <v>34.545783996582031</v>
      </c>
      <c r="O77" s="7">
        <v>20.184053421020508</v>
      </c>
      <c r="P77" s="8">
        <v>1.4054054021835327</v>
      </c>
      <c r="Q77" s="49"/>
    </row>
    <row r="78" spans="1:17">
      <c r="A78" s="28">
        <v>122091303</v>
      </c>
      <c r="B78" s="22" t="s">
        <v>730</v>
      </c>
      <c r="C78" s="22" t="s">
        <v>130</v>
      </c>
      <c r="D78" s="43" t="s">
        <v>6</v>
      </c>
      <c r="E78" s="5">
        <v>26059622</v>
      </c>
      <c r="F78" s="5">
        <v>15355107</v>
      </c>
      <c r="G78" s="6">
        <v>-10704515</v>
      </c>
      <c r="H78" s="8">
        <v>-0.41077014803886414</v>
      </c>
      <c r="I78" s="5">
        <v>148</v>
      </c>
      <c r="J78" s="5">
        <v>63.887229919433594</v>
      </c>
      <c r="K78" s="6">
        <v>-84.112770080566406</v>
      </c>
      <c r="L78" s="8">
        <v>-0.56832951307296753</v>
      </c>
      <c r="M78" s="7">
        <v>17.030439376831055</v>
      </c>
      <c r="N78" s="7">
        <v>38.791557312011719</v>
      </c>
      <c r="O78" s="7">
        <v>21.761117935180664</v>
      </c>
      <c r="P78" s="8">
        <v>1.2777777910232544</v>
      </c>
      <c r="Q78" s="49"/>
    </row>
    <row r="79" spans="1:17">
      <c r="A79" s="28">
        <v>122091352</v>
      </c>
      <c r="B79" s="22" t="s">
        <v>731</v>
      </c>
      <c r="C79" s="22" t="s">
        <v>130</v>
      </c>
      <c r="D79" s="43" t="s">
        <v>6</v>
      </c>
      <c r="E79" s="5">
        <v>168708352</v>
      </c>
      <c r="F79" s="5">
        <v>102442000</v>
      </c>
      <c r="G79" s="6">
        <v>-66266352</v>
      </c>
      <c r="H79" s="8">
        <v>-0.39278644323348999</v>
      </c>
      <c r="I79" s="5">
        <v>735.5</v>
      </c>
      <c r="J79" s="5">
        <v>266.71005249023438</v>
      </c>
      <c r="K79" s="6">
        <v>-468.78994750976563</v>
      </c>
      <c r="L79" s="8">
        <v>-0.63737589120864868</v>
      </c>
      <c r="M79" s="7">
        <v>18.871917724609375</v>
      </c>
      <c r="N79" s="7">
        <v>52.032569885253906</v>
      </c>
      <c r="O79" s="7">
        <v>33.160652160644531</v>
      </c>
      <c r="P79" s="8">
        <v>1.7571426630020142</v>
      </c>
      <c r="Q79" s="49"/>
    </row>
    <row r="80" spans="1:17">
      <c r="A80" s="28">
        <v>106330703</v>
      </c>
      <c r="B80" s="22" t="s">
        <v>362</v>
      </c>
      <c r="C80" s="22" t="s">
        <v>154</v>
      </c>
      <c r="D80" s="43" t="s">
        <v>6</v>
      </c>
      <c r="E80" s="5">
        <v>15883913</v>
      </c>
      <c r="F80" s="5">
        <v>11281932</v>
      </c>
      <c r="G80" s="6">
        <v>-4601981</v>
      </c>
      <c r="H80" s="8">
        <v>-0.2897258996963501</v>
      </c>
      <c r="I80" s="5">
        <v>147.5</v>
      </c>
      <c r="J80" s="5">
        <v>90.997787475585938</v>
      </c>
      <c r="K80" s="6">
        <v>-56.502212524414063</v>
      </c>
      <c r="L80" s="8">
        <v>-0.3830658495426178</v>
      </c>
      <c r="M80" s="7">
        <v>13.98317813873291</v>
      </c>
      <c r="N80" s="7">
        <v>23.199363708496094</v>
      </c>
      <c r="O80" s="7">
        <v>9.2161855697631836</v>
      </c>
      <c r="P80" s="8">
        <v>0.65909093618392944</v>
      </c>
      <c r="Q80" s="49"/>
    </row>
    <row r="81" spans="1:17">
      <c r="A81" s="28">
        <v>106330803</v>
      </c>
      <c r="B81" s="22" t="s">
        <v>363</v>
      </c>
      <c r="C81" s="22" t="s">
        <v>154</v>
      </c>
      <c r="D81" s="43" t="s">
        <v>6</v>
      </c>
      <c r="E81" s="5">
        <v>26301132</v>
      </c>
      <c r="F81" s="5">
        <v>17696702</v>
      </c>
      <c r="G81" s="6">
        <v>-8604430</v>
      </c>
      <c r="H81" s="8">
        <v>-0.32715055346488953</v>
      </c>
      <c r="I81" s="5">
        <v>218.5</v>
      </c>
      <c r="J81" s="5">
        <v>115.32644653320313</v>
      </c>
      <c r="K81" s="6">
        <v>-103.17355346679688</v>
      </c>
      <c r="L81" s="8">
        <v>-0.47219017148017883</v>
      </c>
      <c r="M81" s="7">
        <v>14.242323875427246</v>
      </c>
      <c r="N81" s="7">
        <v>27.467338562011719</v>
      </c>
      <c r="O81" s="7">
        <v>13.225014686584473</v>
      </c>
      <c r="P81" s="8">
        <v>0.92857140302658081</v>
      </c>
      <c r="Q81" s="49"/>
    </row>
    <row r="82" spans="1:17">
      <c r="A82" s="28">
        <v>101260803</v>
      </c>
      <c r="B82" s="22" t="s">
        <v>195</v>
      </c>
      <c r="C82" s="22" t="s">
        <v>147</v>
      </c>
      <c r="D82" s="43" t="s">
        <v>6</v>
      </c>
      <c r="E82" s="5">
        <v>35391504</v>
      </c>
      <c r="F82" s="5">
        <v>25473876</v>
      </c>
      <c r="G82" s="6">
        <v>-9917628</v>
      </c>
      <c r="H82" s="8">
        <v>-0.28022623062133789</v>
      </c>
      <c r="I82" s="5">
        <v>187.5</v>
      </c>
      <c r="J82" s="5">
        <v>85.728286743164063</v>
      </c>
      <c r="K82" s="6">
        <v>-101.77171325683594</v>
      </c>
      <c r="L82" s="8">
        <v>-0.5427824854850769</v>
      </c>
      <c r="M82" s="7">
        <v>15.556731224060059</v>
      </c>
      <c r="N82" s="7">
        <v>34.288307189941406</v>
      </c>
      <c r="O82" s="7">
        <v>18.731575012207031</v>
      </c>
      <c r="P82" s="8">
        <v>1.2040817737579346</v>
      </c>
      <c r="Q82" s="49"/>
    </row>
    <row r="83" spans="1:17">
      <c r="A83" s="28">
        <v>123460504</v>
      </c>
      <c r="B83" s="22" t="s">
        <v>750</v>
      </c>
      <c r="C83" s="22" t="s">
        <v>167</v>
      </c>
      <c r="D83" s="43" t="s">
        <v>6</v>
      </c>
      <c r="E83" s="5">
        <v>230386</v>
      </c>
      <c r="F83" s="5">
        <v>182377</v>
      </c>
      <c r="G83" s="6">
        <v>-48009</v>
      </c>
      <c r="H83" s="8">
        <v>-0.20838506519794464</v>
      </c>
      <c r="I83" s="5"/>
      <c r="J83" s="5"/>
      <c r="K83" s="6"/>
      <c r="L83" s="8"/>
      <c r="M83" s="7"/>
      <c r="N83" s="7"/>
      <c r="O83" s="7"/>
      <c r="P83" s="8"/>
      <c r="Q83" s="49"/>
    </row>
    <row r="84" spans="1:17">
      <c r="A84" s="28">
        <v>122000000</v>
      </c>
      <c r="B84" s="22" t="s">
        <v>727</v>
      </c>
      <c r="C84" s="22" t="s">
        <v>130</v>
      </c>
      <c r="D84" s="43" t="s">
        <v>5</v>
      </c>
      <c r="E84" s="5">
        <v>156613600</v>
      </c>
      <c r="F84" s="5">
        <v>106847528</v>
      </c>
      <c r="G84" s="6">
        <v>-49766072</v>
      </c>
      <c r="H84" s="8">
        <v>-0.31776341795921326</v>
      </c>
      <c r="I84" s="5">
        <v>1258</v>
      </c>
      <c r="J84" s="5">
        <v>676.16864013671875</v>
      </c>
      <c r="K84" s="6">
        <v>-581.83135986328125</v>
      </c>
      <c r="L84" s="8">
        <v>-0.462505042552948</v>
      </c>
      <c r="M84" s="7">
        <v>2.1347305774688721</v>
      </c>
      <c r="N84" s="7">
        <v>4.3212122917175293</v>
      </c>
      <c r="O84" s="7">
        <v>2.1864817142486572</v>
      </c>
      <c r="P84" s="8">
        <v>1.0242425203323364</v>
      </c>
      <c r="Q84" s="49"/>
    </row>
    <row r="85" spans="1:17">
      <c r="A85" s="28">
        <v>122093460</v>
      </c>
      <c r="B85" s="22" t="s">
        <v>737</v>
      </c>
      <c r="C85" s="22" t="s">
        <v>130</v>
      </c>
      <c r="D85" s="43" t="s">
        <v>4</v>
      </c>
      <c r="E85" s="5">
        <v>3314774</v>
      </c>
      <c r="F85" s="5">
        <v>1909941</v>
      </c>
      <c r="G85" s="6">
        <v>-1404833</v>
      </c>
      <c r="H85" s="8">
        <v>-0.42380958795547485</v>
      </c>
      <c r="I85" s="5">
        <v>24.5</v>
      </c>
      <c r="J85" s="5">
        <v>6.8612966537475586</v>
      </c>
      <c r="K85" s="6">
        <v>-17.638702392578125</v>
      </c>
      <c r="L85" s="8">
        <v>-0.71994704008102417</v>
      </c>
      <c r="M85" s="7">
        <v>12.058823585510254</v>
      </c>
      <c r="N85" s="7">
        <v>68.333335876464844</v>
      </c>
      <c r="O85" s="7">
        <v>56.274513244628906</v>
      </c>
      <c r="P85" s="8">
        <v>4.6666669845581055</v>
      </c>
      <c r="Q85" s="49"/>
    </row>
    <row r="86" spans="1:17">
      <c r="A86" s="28">
        <v>122091457</v>
      </c>
      <c r="B86" s="22" t="s">
        <v>732</v>
      </c>
      <c r="C86" s="22" t="s">
        <v>130</v>
      </c>
      <c r="D86" s="43" t="s">
        <v>7</v>
      </c>
      <c r="E86" s="5">
        <v>27647018</v>
      </c>
      <c r="F86" s="5">
        <v>14428494</v>
      </c>
      <c r="G86" s="6">
        <v>-13218524</v>
      </c>
      <c r="H86" s="8">
        <v>-0.47811752557754517</v>
      </c>
      <c r="I86" s="5">
        <v>200.5</v>
      </c>
      <c r="J86" s="5">
        <v>87.457572937011719</v>
      </c>
      <c r="K86" s="6">
        <v>-113.04242706298828</v>
      </c>
      <c r="L86" s="8">
        <v>-0.56380259990692139</v>
      </c>
      <c r="M86" s="7">
        <v>13.263636589050293</v>
      </c>
      <c r="N86" s="7">
        <v>30.395833969116211</v>
      </c>
      <c r="O86" s="7">
        <v>17.132198333740234</v>
      </c>
      <c r="P86" s="8">
        <v>1.2916666269302368</v>
      </c>
      <c r="Q86" s="49"/>
    </row>
    <row r="87" spans="1:17">
      <c r="A87" s="28">
        <v>101631203</v>
      </c>
      <c r="B87" s="22" t="s">
        <v>211</v>
      </c>
      <c r="C87" s="22" t="s">
        <v>184</v>
      </c>
      <c r="D87" s="43" t="s">
        <v>6</v>
      </c>
      <c r="E87" s="5">
        <v>23082012</v>
      </c>
      <c r="F87" s="5">
        <v>14980254</v>
      </c>
      <c r="G87" s="6">
        <v>-8101758</v>
      </c>
      <c r="H87" s="8">
        <v>-0.35099878907203674</v>
      </c>
      <c r="I87" s="5">
        <v>158</v>
      </c>
      <c r="J87" s="5">
        <v>79.976112365722656</v>
      </c>
      <c r="K87" s="6">
        <v>-78.023887634277344</v>
      </c>
      <c r="L87" s="8">
        <v>-0.49382206797599792</v>
      </c>
      <c r="M87" s="7">
        <v>12.671280860900879</v>
      </c>
      <c r="N87" s="7">
        <v>26.851047515869141</v>
      </c>
      <c r="O87" s="7">
        <v>14.179766654968262</v>
      </c>
      <c r="P87" s="8">
        <v>1.1190476417541504</v>
      </c>
      <c r="Q87" s="49"/>
    </row>
    <row r="88" spans="1:17">
      <c r="A88" s="28">
        <v>107650703</v>
      </c>
      <c r="B88" s="22" t="s">
        <v>374</v>
      </c>
      <c r="C88" s="22" t="s">
        <v>186</v>
      </c>
      <c r="D88" s="43" t="s">
        <v>6</v>
      </c>
      <c r="E88" s="5">
        <v>30861728</v>
      </c>
      <c r="F88" s="5">
        <v>20456220</v>
      </c>
      <c r="G88" s="6">
        <v>-10405508</v>
      </c>
      <c r="H88" s="8">
        <v>-0.33716544508934021</v>
      </c>
      <c r="I88" s="5">
        <v>196.5</v>
      </c>
      <c r="J88" s="5">
        <v>99.673446655273438</v>
      </c>
      <c r="K88" s="6">
        <v>-96.826553344726563</v>
      </c>
      <c r="L88" s="8">
        <v>-0.49275600910186768</v>
      </c>
      <c r="M88" s="7">
        <v>15.285453796386719</v>
      </c>
      <c r="N88" s="7">
        <v>29.819164276123047</v>
      </c>
      <c r="O88" s="7">
        <v>14.533710479736328</v>
      </c>
      <c r="P88" s="8">
        <v>0.95081967115402222</v>
      </c>
      <c r="Q88" s="49"/>
    </row>
    <row r="89" spans="1:17">
      <c r="A89" s="28">
        <v>104101252</v>
      </c>
      <c r="B89" s="22" t="s">
        <v>294</v>
      </c>
      <c r="C89" s="22" t="s">
        <v>131</v>
      </c>
      <c r="D89" s="43" t="s">
        <v>6</v>
      </c>
      <c r="E89" s="5">
        <v>104787200</v>
      </c>
      <c r="F89" s="5">
        <v>73459712</v>
      </c>
      <c r="G89" s="6">
        <v>-31327488</v>
      </c>
      <c r="H89" s="8">
        <v>-0.29896292090415955</v>
      </c>
      <c r="I89" s="5">
        <v>816.5</v>
      </c>
      <c r="J89" s="5">
        <v>450.47610473632813</v>
      </c>
      <c r="K89" s="6">
        <v>-366.02389526367188</v>
      </c>
      <c r="L89" s="8">
        <v>-0.44828400015830994</v>
      </c>
      <c r="M89" s="7">
        <v>14.162670135498047</v>
      </c>
      <c r="N89" s="7">
        <v>26.932291030883789</v>
      </c>
      <c r="O89" s="7">
        <v>12.769620895385742</v>
      </c>
      <c r="P89" s="8">
        <v>0.90163934230804443</v>
      </c>
      <c r="Q89" s="49"/>
    </row>
    <row r="90" spans="1:17">
      <c r="A90" s="28">
        <v>104101307</v>
      </c>
      <c r="B90" s="22" t="s">
        <v>295</v>
      </c>
      <c r="C90" s="22" t="s">
        <v>131</v>
      </c>
      <c r="D90" s="43" t="s">
        <v>7</v>
      </c>
      <c r="E90" s="5">
        <v>5408754</v>
      </c>
      <c r="F90" s="5">
        <v>8753018</v>
      </c>
      <c r="G90" s="6">
        <v>3344264</v>
      </c>
      <c r="H90" s="8">
        <v>0.61830580234527588</v>
      </c>
      <c r="I90" s="5">
        <v>45</v>
      </c>
      <c r="J90" s="5">
        <v>45</v>
      </c>
      <c r="K90" s="6">
        <v>0</v>
      </c>
      <c r="L90" s="8">
        <v>0</v>
      </c>
      <c r="M90" s="7">
        <v>46.799999237060547</v>
      </c>
      <c r="N90" s="7">
        <v>46.799999237060547</v>
      </c>
      <c r="O90" s="7">
        <v>0</v>
      </c>
      <c r="P90" s="8">
        <v>0</v>
      </c>
      <c r="Q90" s="49"/>
    </row>
    <row r="91" spans="1:17">
      <c r="A91" s="28">
        <v>119354207</v>
      </c>
      <c r="B91" s="22" t="s">
        <v>663</v>
      </c>
      <c r="C91" s="22" t="s">
        <v>156</v>
      </c>
      <c r="D91" s="43" t="s">
        <v>7</v>
      </c>
      <c r="E91" s="5">
        <v>7786372</v>
      </c>
      <c r="F91" s="5">
        <v>8063165</v>
      </c>
      <c r="G91" s="6">
        <v>276793</v>
      </c>
      <c r="H91" s="8">
        <v>3.5548392683267593E-2</v>
      </c>
      <c r="I91" s="5">
        <v>65</v>
      </c>
      <c r="J91" s="5">
        <v>65</v>
      </c>
      <c r="K91" s="6">
        <v>0</v>
      </c>
      <c r="L91" s="8">
        <v>0</v>
      </c>
      <c r="M91" s="7">
        <v>27.923076629638672</v>
      </c>
      <c r="N91" s="7">
        <v>27.923076629638672</v>
      </c>
      <c r="O91" s="7">
        <v>0</v>
      </c>
      <c r="P91" s="8">
        <v>0</v>
      </c>
      <c r="Q91" s="49"/>
    </row>
    <row r="92" spans="1:17">
      <c r="A92" s="28">
        <v>101631503</v>
      </c>
      <c r="B92" s="22" t="s">
        <v>212</v>
      </c>
      <c r="C92" s="22" t="s">
        <v>184</v>
      </c>
      <c r="D92" s="43" t="s">
        <v>6</v>
      </c>
      <c r="E92" s="5">
        <v>15772253</v>
      </c>
      <c r="F92" s="5">
        <v>10008470</v>
      </c>
      <c r="G92" s="6">
        <v>-5763783</v>
      </c>
      <c r="H92" s="8">
        <v>-0.36543816328048706</v>
      </c>
      <c r="I92" s="5">
        <v>97.5</v>
      </c>
      <c r="J92" s="5">
        <v>38.509902954101563</v>
      </c>
      <c r="K92" s="6">
        <v>-58.990097045898438</v>
      </c>
      <c r="L92" s="8">
        <v>-0.60502666234970093</v>
      </c>
      <c r="M92" s="7">
        <v>15.670084953308105</v>
      </c>
      <c r="N92" s="7">
        <v>42.024318695068359</v>
      </c>
      <c r="O92" s="7">
        <v>26.354232788085938</v>
      </c>
      <c r="P92" s="8">
        <v>1.6818181276321411</v>
      </c>
      <c r="Q92" s="49"/>
    </row>
    <row r="93" spans="1:17">
      <c r="A93" s="28">
        <v>108111203</v>
      </c>
      <c r="B93" s="22" t="s">
        <v>413</v>
      </c>
      <c r="C93" s="22" t="s">
        <v>132</v>
      </c>
      <c r="D93" s="43" t="s">
        <v>6</v>
      </c>
      <c r="E93" s="5">
        <v>22341576</v>
      </c>
      <c r="F93" s="5">
        <v>14383105</v>
      </c>
      <c r="G93" s="6">
        <v>-7958471</v>
      </c>
      <c r="H93" s="8">
        <v>-0.35621798038482666</v>
      </c>
      <c r="I93" s="5">
        <v>177</v>
      </c>
      <c r="J93" s="5">
        <v>78.260665893554688</v>
      </c>
      <c r="K93" s="6">
        <v>-98.739334106445313</v>
      </c>
      <c r="L93" s="8">
        <v>-0.55784934759140015</v>
      </c>
      <c r="M93" s="7">
        <v>13.039932250976563</v>
      </c>
      <c r="N93" s="7">
        <v>32.289356231689453</v>
      </c>
      <c r="O93" s="7">
        <v>19.249423980712891</v>
      </c>
      <c r="P93" s="8">
        <v>1.476190447807312</v>
      </c>
      <c r="Q93" s="49"/>
    </row>
    <row r="94" spans="1:17">
      <c r="A94" s="28">
        <v>109122703</v>
      </c>
      <c r="B94" s="22" t="s">
        <v>439</v>
      </c>
      <c r="C94" s="22" t="s">
        <v>133</v>
      </c>
      <c r="D94" s="43" t="s">
        <v>6</v>
      </c>
      <c r="E94" s="5">
        <v>15195663</v>
      </c>
      <c r="F94" s="5">
        <v>8983143</v>
      </c>
      <c r="G94" s="6">
        <v>-6212520</v>
      </c>
      <c r="H94" s="8">
        <v>-0.40883508324623108</v>
      </c>
      <c r="I94" s="5">
        <v>79</v>
      </c>
      <c r="J94" s="5">
        <v>20.468183517456055</v>
      </c>
      <c r="K94" s="6">
        <v>-58.531814575195313</v>
      </c>
      <c r="L94" s="8">
        <v>-0.74090903997421265</v>
      </c>
      <c r="M94" s="7">
        <v>14.098896980285645</v>
      </c>
      <c r="N94" s="7">
        <v>54.985698699951172</v>
      </c>
      <c r="O94" s="7">
        <v>40.886802673339844</v>
      </c>
      <c r="P94" s="8">
        <v>2.9000000953674316</v>
      </c>
      <c r="Q94" s="49"/>
    </row>
    <row r="95" spans="1:17">
      <c r="A95" s="28">
        <v>115211003</v>
      </c>
      <c r="B95" s="22" t="s">
        <v>567</v>
      </c>
      <c r="C95" s="22" t="s">
        <v>142</v>
      </c>
      <c r="D95" s="43" t="s">
        <v>6</v>
      </c>
      <c r="E95" s="5">
        <v>34678544</v>
      </c>
      <c r="F95" s="5">
        <v>28413352</v>
      </c>
      <c r="G95" s="6">
        <v>-6265192</v>
      </c>
      <c r="H95" s="8">
        <v>-0.1806647926568985</v>
      </c>
      <c r="I95" s="5">
        <v>189</v>
      </c>
      <c r="J95" s="5">
        <v>124.55445098876953</v>
      </c>
      <c r="K95" s="6">
        <v>-64.445549011230469</v>
      </c>
      <c r="L95" s="8">
        <v>-0.34098175168037415</v>
      </c>
      <c r="M95" s="7">
        <v>14.468173980712891</v>
      </c>
      <c r="N95" s="7">
        <v>20.798000335693359</v>
      </c>
      <c r="O95" s="7">
        <v>6.3298263549804688</v>
      </c>
      <c r="P95" s="8">
        <v>0.43750002980232239</v>
      </c>
      <c r="Q95" s="49"/>
    </row>
    <row r="96" spans="1:17">
      <c r="A96" s="28">
        <v>101631703</v>
      </c>
      <c r="B96" s="22" t="s">
        <v>213</v>
      </c>
      <c r="C96" s="22" t="s">
        <v>184</v>
      </c>
      <c r="D96" s="43" t="s">
        <v>6</v>
      </c>
      <c r="E96" s="5">
        <v>92534320</v>
      </c>
      <c r="F96" s="5">
        <v>64634592</v>
      </c>
      <c r="G96" s="6">
        <v>-27899728</v>
      </c>
      <c r="H96" s="8">
        <v>-0.30150681734085083</v>
      </c>
      <c r="I96" s="5">
        <v>573</v>
      </c>
      <c r="J96" s="5">
        <v>289.63717651367188</v>
      </c>
      <c r="K96" s="6">
        <v>-283.36282348632813</v>
      </c>
      <c r="L96" s="8">
        <v>-0.49452498555183411</v>
      </c>
      <c r="M96" s="7">
        <v>18.08331298828125</v>
      </c>
      <c r="N96" s="7">
        <v>40.5224609375</v>
      </c>
      <c r="O96" s="7">
        <v>22.43914794921875</v>
      </c>
      <c r="P96" s="8">
        <v>1.2408759593963623</v>
      </c>
      <c r="Q96" s="49"/>
    </row>
    <row r="97" spans="1:17">
      <c r="A97" s="28">
        <v>117081003</v>
      </c>
      <c r="B97" s="22" t="s">
        <v>623</v>
      </c>
      <c r="C97" s="22" t="s">
        <v>129</v>
      </c>
      <c r="D97" s="43" t="s">
        <v>6</v>
      </c>
      <c r="E97" s="5">
        <v>15968238</v>
      </c>
      <c r="F97" s="5">
        <v>10167938</v>
      </c>
      <c r="G97" s="6">
        <v>-5800300</v>
      </c>
      <c r="H97" s="8">
        <v>-0.3632398247718811</v>
      </c>
      <c r="I97" s="5">
        <v>120.5</v>
      </c>
      <c r="J97" s="5">
        <v>61.131431579589844</v>
      </c>
      <c r="K97" s="6">
        <v>-59.368568420410156</v>
      </c>
      <c r="L97" s="8">
        <v>-0.4926852285861969</v>
      </c>
      <c r="M97" s="7">
        <v>13.367304801940918</v>
      </c>
      <c r="N97" s="7">
        <v>25.62066650390625</v>
      </c>
      <c r="O97" s="7">
        <v>12.253361701965332</v>
      </c>
      <c r="P97" s="8">
        <v>0.91666656732559204</v>
      </c>
      <c r="Q97" s="49"/>
    </row>
    <row r="98" spans="1:17">
      <c r="A98" s="28">
        <v>115000000</v>
      </c>
      <c r="B98" s="22" t="s">
        <v>565</v>
      </c>
      <c r="C98" s="22" t="s">
        <v>142</v>
      </c>
      <c r="D98" s="43" t="s">
        <v>5</v>
      </c>
      <c r="E98" s="5">
        <v>81201240</v>
      </c>
      <c r="F98" s="5">
        <v>49136616</v>
      </c>
      <c r="G98" s="6">
        <v>-32064624</v>
      </c>
      <c r="H98" s="8">
        <v>-0.39487850666046143</v>
      </c>
      <c r="I98" s="5">
        <v>509.5</v>
      </c>
      <c r="J98" s="5">
        <v>245.03164672851563</v>
      </c>
      <c r="K98" s="6">
        <v>-264.46835327148438</v>
      </c>
      <c r="L98" s="8">
        <v>-0.51907432079315186</v>
      </c>
      <c r="M98" s="7">
        <v>1.882022500038147</v>
      </c>
      <c r="N98" s="7">
        <v>4.0361447334289551</v>
      </c>
      <c r="O98" s="7">
        <v>2.1541223526000977</v>
      </c>
      <c r="P98" s="8">
        <v>1.1445783376693726</v>
      </c>
      <c r="Q98" s="49"/>
    </row>
    <row r="99" spans="1:17">
      <c r="A99" s="28">
        <v>115227010</v>
      </c>
      <c r="B99" s="22" t="s">
        <v>589</v>
      </c>
      <c r="C99" s="22" t="s">
        <v>143</v>
      </c>
      <c r="D99" s="43" t="s">
        <v>4</v>
      </c>
      <c r="E99" s="5">
        <v>2915805</v>
      </c>
      <c r="F99" s="5">
        <v>1986340</v>
      </c>
      <c r="G99" s="6">
        <v>-929465</v>
      </c>
      <c r="H99" s="8">
        <v>-0.31876787543296814</v>
      </c>
      <c r="I99" s="5">
        <v>21.5</v>
      </c>
      <c r="J99" s="5">
        <v>10.427609443664551</v>
      </c>
      <c r="K99" s="6">
        <v>-11.072390556335449</v>
      </c>
      <c r="L99" s="8">
        <v>-0.51499491930007935</v>
      </c>
      <c r="M99" s="7">
        <v>14.054357528686523</v>
      </c>
      <c r="N99" s="7">
        <v>28.108715057373047</v>
      </c>
      <c r="O99" s="7">
        <v>14.054357528686523</v>
      </c>
      <c r="P99" s="8">
        <v>1</v>
      </c>
      <c r="Q99" s="49"/>
    </row>
    <row r="100" spans="1:17">
      <c r="A100" s="28">
        <v>121131507</v>
      </c>
      <c r="B100" s="22" t="s">
        <v>705</v>
      </c>
      <c r="C100" s="22" t="s">
        <v>134</v>
      </c>
      <c r="D100" s="43" t="s">
        <v>7</v>
      </c>
      <c r="E100" s="5">
        <v>8030814</v>
      </c>
      <c r="F100" s="5">
        <v>4085888</v>
      </c>
      <c r="G100" s="6">
        <v>-3944926</v>
      </c>
      <c r="H100" s="8">
        <v>-0.49122369289398193</v>
      </c>
      <c r="I100" s="5">
        <v>63</v>
      </c>
      <c r="J100" s="5">
        <v>22.727510452270508</v>
      </c>
      <c r="K100" s="6">
        <v>-40.272491455078125</v>
      </c>
      <c r="L100" s="8">
        <v>-0.63924586772918701</v>
      </c>
      <c r="M100" s="7">
        <v>13.483870506286621</v>
      </c>
      <c r="N100" s="7">
        <v>34.833332061767578</v>
      </c>
      <c r="O100" s="7">
        <v>21.349460601806641</v>
      </c>
      <c r="P100" s="8">
        <v>1.5833333730697632</v>
      </c>
      <c r="Q100" s="49"/>
    </row>
    <row r="101" spans="1:17">
      <c r="A101" s="28">
        <v>121000000</v>
      </c>
      <c r="B101" s="22" t="s">
        <v>704</v>
      </c>
      <c r="C101" s="22" t="s">
        <v>160</v>
      </c>
      <c r="D101" s="43" t="s">
        <v>5</v>
      </c>
      <c r="E101" s="5">
        <v>90817288</v>
      </c>
      <c r="F101" s="5">
        <v>63718132</v>
      </c>
      <c r="G101" s="6">
        <v>-27099156</v>
      </c>
      <c r="H101" s="8">
        <v>-0.29839202761650085</v>
      </c>
      <c r="I101" s="5">
        <v>802.5</v>
      </c>
      <c r="J101" s="5">
        <v>494.04226684570313</v>
      </c>
      <c r="K101" s="6">
        <v>-308.45773315429688</v>
      </c>
      <c r="L101" s="8">
        <v>-0.38437101244926453</v>
      </c>
      <c r="M101" s="7">
        <v>2.8779070377349854</v>
      </c>
      <c r="N101" s="7">
        <v>5</v>
      </c>
      <c r="O101" s="7">
        <v>2.1220929622650146</v>
      </c>
      <c r="P101" s="8">
        <v>0.7373737096786499</v>
      </c>
      <c r="Q101" s="49"/>
    </row>
    <row r="102" spans="1:17">
      <c r="A102" s="28">
        <v>119351303</v>
      </c>
      <c r="B102" s="22" t="s">
        <v>661</v>
      </c>
      <c r="C102" s="22" t="s">
        <v>156</v>
      </c>
      <c r="D102" s="43" t="s">
        <v>6</v>
      </c>
      <c r="E102" s="5">
        <v>30282670</v>
      </c>
      <c r="F102" s="5">
        <v>23634456</v>
      </c>
      <c r="G102" s="6">
        <v>-6648214</v>
      </c>
      <c r="H102" s="8">
        <v>-0.21953856945037842</v>
      </c>
      <c r="I102" s="5">
        <v>174</v>
      </c>
      <c r="J102" s="5">
        <v>120.42148590087891</v>
      </c>
      <c r="K102" s="6">
        <v>-53.578514099121094</v>
      </c>
      <c r="L102" s="8">
        <v>-0.30792248249053955</v>
      </c>
      <c r="M102" s="7">
        <v>18.118345260620117</v>
      </c>
      <c r="N102" s="7">
        <v>25.88334846496582</v>
      </c>
      <c r="O102" s="7">
        <v>7.7650032043457031</v>
      </c>
      <c r="P102" s="8">
        <v>0.42857131361961365</v>
      </c>
      <c r="Q102" s="49"/>
    </row>
    <row r="103" spans="1:17">
      <c r="A103" s="28">
        <v>120483007</v>
      </c>
      <c r="B103" s="22" t="s">
        <v>694</v>
      </c>
      <c r="C103" s="22" t="s">
        <v>169</v>
      </c>
      <c r="D103" s="43" t="s">
        <v>7</v>
      </c>
      <c r="E103" s="5">
        <v>9689019</v>
      </c>
      <c r="F103" s="5">
        <v>6766930.5</v>
      </c>
      <c r="G103" s="6">
        <v>-2922088.5</v>
      </c>
      <c r="H103" s="8">
        <v>-0.30158764123916626</v>
      </c>
      <c r="I103" s="5">
        <v>65</v>
      </c>
      <c r="J103" s="5">
        <v>37.008766174316406</v>
      </c>
      <c r="K103" s="6">
        <v>-27.991233825683594</v>
      </c>
      <c r="L103" s="8">
        <v>-0.43063437938690186</v>
      </c>
      <c r="M103" s="7">
        <v>27.040000915527344</v>
      </c>
      <c r="N103" s="7">
        <v>45.066665649414063</v>
      </c>
      <c r="O103" s="7">
        <v>18.026664733886719</v>
      </c>
      <c r="P103" s="8">
        <v>0.66666656732559204</v>
      </c>
      <c r="Q103" s="49"/>
    </row>
    <row r="104" spans="1:17">
      <c r="A104" s="28">
        <v>115211103</v>
      </c>
      <c r="B104" s="22" t="s">
        <v>568</v>
      </c>
      <c r="C104" s="22" t="s">
        <v>142</v>
      </c>
      <c r="D104" s="43" t="s">
        <v>6</v>
      </c>
      <c r="E104" s="5">
        <v>91739224</v>
      </c>
      <c r="F104" s="5">
        <v>66060008</v>
      </c>
      <c r="G104" s="6">
        <v>-25679216</v>
      </c>
      <c r="H104" s="8">
        <v>-0.27991533279418945</v>
      </c>
      <c r="I104" s="5">
        <v>492.5</v>
      </c>
      <c r="J104" s="5">
        <v>260.98257446289063</v>
      </c>
      <c r="K104" s="6">
        <v>-231.51742553710938</v>
      </c>
      <c r="L104" s="8">
        <v>-0.47008615732192993</v>
      </c>
      <c r="M104" s="7">
        <v>15.920943260192871</v>
      </c>
      <c r="N104" s="7">
        <v>31.652351379394531</v>
      </c>
      <c r="O104" s="7">
        <v>15.73140811920166</v>
      </c>
      <c r="P104" s="8">
        <v>0.98809522390365601</v>
      </c>
      <c r="Q104" s="49"/>
    </row>
    <row r="105" spans="1:17">
      <c r="A105" s="28">
        <v>103021603</v>
      </c>
      <c r="B105" s="22" t="s">
        <v>244</v>
      </c>
      <c r="C105" s="22" t="s">
        <v>123</v>
      </c>
      <c r="D105" s="43" t="s">
        <v>6</v>
      </c>
      <c r="E105" s="5">
        <v>29510678</v>
      </c>
      <c r="F105" s="5">
        <v>17743524</v>
      </c>
      <c r="G105" s="6">
        <v>-11767154</v>
      </c>
      <c r="H105" s="8">
        <v>-0.39874225854873657</v>
      </c>
      <c r="I105" s="5">
        <v>187.5</v>
      </c>
      <c r="J105" s="5">
        <v>79.865837097167969</v>
      </c>
      <c r="K105" s="6">
        <v>-107.63416290283203</v>
      </c>
      <c r="L105" s="8">
        <v>-0.57404887676239014</v>
      </c>
      <c r="M105" s="7">
        <v>14.050562858581543</v>
      </c>
      <c r="N105" s="7">
        <v>36.180198669433594</v>
      </c>
      <c r="O105" s="7">
        <v>22.129634857177734</v>
      </c>
      <c r="P105" s="8">
        <v>1.5749999284744263</v>
      </c>
      <c r="Q105" s="49"/>
    </row>
    <row r="106" spans="1:17">
      <c r="A106" s="28">
        <v>101301303</v>
      </c>
      <c r="B106" s="22" t="s">
        <v>202</v>
      </c>
      <c r="C106" s="22" t="s">
        <v>151</v>
      </c>
      <c r="D106" s="43" t="s">
        <v>6</v>
      </c>
      <c r="E106" s="5">
        <v>17880866</v>
      </c>
      <c r="F106" s="5">
        <v>12105716</v>
      </c>
      <c r="G106" s="6">
        <v>-5775150</v>
      </c>
      <c r="H106" s="8">
        <v>-0.32297933101654053</v>
      </c>
      <c r="I106" s="5">
        <v>124</v>
      </c>
      <c r="J106" s="5">
        <v>64.509208679199219</v>
      </c>
      <c r="K106" s="6">
        <v>-59.490791320800781</v>
      </c>
      <c r="L106" s="8">
        <v>-0.4797644317150116</v>
      </c>
      <c r="M106" s="7">
        <v>14.048782348632813</v>
      </c>
      <c r="N106" s="7">
        <v>26.726951599121094</v>
      </c>
      <c r="O106" s="7">
        <v>12.678169250488281</v>
      </c>
      <c r="P106" s="8">
        <v>0.90243899822235107</v>
      </c>
      <c r="Q106" s="49"/>
    </row>
    <row r="107" spans="1:17">
      <c r="A107" s="28">
        <v>121391303</v>
      </c>
      <c r="B107" s="22" t="s">
        <v>712</v>
      </c>
      <c r="C107" s="22" t="s">
        <v>160</v>
      </c>
      <c r="D107" s="43" t="s">
        <v>6</v>
      </c>
      <c r="E107" s="5">
        <v>32712840</v>
      </c>
      <c r="F107" s="5">
        <v>19615128</v>
      </c>
      <c r="G107" s="6">
        <v>-13097712</v>
      </c>
      <c r="H107" s="8">
        <v>-0.40038442611694336</v>
      </c>
      <c r="I107" s="5">
        <v>213</v>
      </c>
      <c r="J107" s="5">
        <v>101.06891632080078</v>
      </c>
      <c r="K107" s="6">
        <v>-111.93108367919922</v>
      </c>
      <c r="L107" s="8">
        <v>-0.52549803256988525</v>
      </c>
      <c r="M107" s="7">
        <v>17.356199264526367</v>
      </c>
      <c r="N107" s="7">
        <v>38.3450927734375</v>
      </c>
      <c r="O107" s="7">
        <v>20.988893508911133</v>
      </c>
      <c r="P107" s="8">
        <v>1.2093024253845215</v>
      </c>
      <c r="Q107" s="49"/>
    </row>
    <row r="108" spans="1:17">
      <c r="A108" s="28">
        <v>122092002</v>
      </c>
      <c r="B108" s="22" t="s">
        <v>733</v>
      </c>
      <c r="C108" s="22" t="s">
        <v>130</v>
      </c>
      <c r="D108" s="43" t="s">
        <v>6</v>
      </c>
      <c r="E108" s="5">
        <v>123598648</v>
      </c>
      <c r="F108" s="5">
        <v>65857552</v>
      </c>
      <c r="G108" s="6">
        <v>-57741096</v>
      </c>
      <c r="H108" s="8">
        <v>-0.46716606616973877</v>
      </c>
      <c r="I108" s="5">
        <v>799.5</v>
      </c>
      <c r="J108" s="5">
        <v>289.98291015625</v>
      </c>
      <c r="K108" s="6">
        <v>-509.51708984375</v>
      </c>
      <c r="L108" s="8">
        <v>-0.63729465007781982</v>
      </c>
      <c r="M108" s="7">
        <v>15.306538581848145</v>
      </c>
      <c r="N108" s="7">
        <v>41.192596435546875</v>
      </c>
      <c r="O108" s="7">
        <v>25.886058807373047</v>
      </c>
      <c r="P108" s="8">
        <v>1.6911764144897461</v>
      </c>
      <c r="Q108" s="49"/>
    </row>
    <row r="109" spans="1:17">
      <c r="A109" s="28">
        <v>122090001</v>
      </c>
      <c r="B109" s="22" t="s">
        <v>728</v>
      </c>
      <c r="C109" s="22" t="s">
        <v>130</v>
      </c>
      <c r="D109" s="43" t="s">
        <v>4</v>
      </c>
      <c r="E109" s="5">
        <v>3635135.5</v>
      </c>
      <c r="F109" s="5">
        <v>1633685</v>
      </c>
      <c r="G109" s="6">
        <v>-2001450.5</v>
      </c>
      <c r="H109" s="8">
        <v>-0.55058485269546509</v>
      </c>
      <c r="I109" s="5">
        <v>23</v>
      </c>
      <c r="J109" s="5">
        <v>3.8623046875</v>
      </c>
      <c r="K109" s="6">
        <v>-19.1376953125</v>
      </c>
      <c r="L109" s="8">
        <v>-0.83207368850708008</v>
      </c>
      <c r="M109" s="7">
        <v>10.840800285339355</v>
      </c>
      <c r="N109" s="7">
        <v>81.305999755859375</v>
      </c>
      <c r="O109" s="7">
        <v>70.465202331542969</v>
      </c>
      <c r="P109" s="8">
        <v>6.5</v>
      </c>
      <c r="Q109" s="49"/>
    </row>
    <row r="110" spans="1:17">
      <c r="A110" s="28">
        <v>122092102</v>
      </c>
      <c r="B110" s="22" t="s">
        <v>734</v>
      </c>
      <c r="C110" s="22" t="s">
        <v>130</v>
      </c>
      <c r="D110" s="43" t="s">
        <v>6</v>
      </c>
      <c r="E110" s="5">
        <v>341385792</v>
      </c>
      <c r="F110" s="5">
        <v>210000576</v>
      </c>
      <c r="G110" s="6">
        <v>-131385216</v>
      </c>
      <c r="H110" s="8">
        <v>-0.38485848903656006</v>
      </c>
      <c r="I110" s="5">
        <v>2549.5</v>
      </c>
      <c r="J110" s="5">
        <v>1293.865234375</v>
      </c>
      <c r="K110" s="6">
        <v>-1255.634765625</v>
      </c>
      <c r="L110" s="8">
        <v>-0.492502361536026</v>
      </c>
      <c r="M110" s="7">
        <v>15.388483047485352</v>
      </c>
      <c r="N110" s="7">
        <v>33.894706726074219</v>
      </c>
      <c r="O110" s="7">
        <v>18.506223678588867</v>
      </c>
      <c r="P110" s="8">
        <v>1.2026021480560303</v>
      </c>
      <c r="Q110" s="49"/>
    </row>
    <row r="111" spans="1:17">
      <c r="A111" s="28">
        <v>108111303</v>
      </c>
      <c r="B111" s="22" t="s">
        <v>414</v>
      </c>
      <c r="C111" s="22" t="s">
        <v>132</v>
      </c>
      <c r="D111" s="43" t="s">
        <v>6</v>
      </c>
      <c r="E111" s="5">
        <v>24505506</v>
      </c>
      <c r="F111" s="5">
        <v>17704244</v>
      </c>
      <c r="G111" s="6">
        <v>-6801262</v>
      </c>
      <c r="H111" s="8">
        <v>-0.27754014730453491</v>
      </c>
      <c r="I111" s="5">
        <v>187.5</v>
      </c>
      <c r="J111" s="5">
        <v>108.89554595947266</v>
      </c>
      <c r="K111" s="6">
        <v>-78.604454040527344</v>
      </c>
      <c r="L111" s="8">
        <v>-0.41922375559806824</v>
      </c>
      <c r="M111" s="7">
        <v>13.492539405822754</v>
      </c>
      <c r="N111" s="7">
        <v>24.629238128662109</v>
      </c>
      <c r="O111" s="7">
        <v>11.136698722839355</v>
      </c>
      <c r="P111" s="8">
        <v>0.82539677619934082</v>
      </c>
      <c r="Q111" s="49"/>
    </row>
    <row r="112" spans="1:17">
      <c r="A112" s="28">
        <v>116191503</v>
      </c>
      <c r="B112" s="22" t="s">
        <v>603</v>
      </c>
      <c r="C112" s="22" t="s">
        <v>140</v>
      </c>
      <c r="D112" s="43" t="s">
        <v>6</v>
      </c>
      <c r="E112" s="5">
        <v>49177548</v>
      </c>
      <c r="F112" s="5">
        <v>41498668</v>
      </c>
      <c r="G112" s="6">
        <v>-7678880</v>
      </c>
      <c r="H112" s="8">
        <v>-0.15614604949951172</v>
      </c>
      <c r="I112" s="5">
        <v>251</v>
      </c>
      <c r="J112" s="5">
        <v>162.99728393554688</v>
      </c>
      <c r="K112" s="6">
        <v>-88.002716064453125</v>
      </c>
      <c r="L112" s="8">
        <v>-0.35060843825340271</v>
      </c>
      <c r="M112" s="7">
        <v>14.375269889831543</v>
      </c>
      <c r="N112" s="7">
        <v>23.169553756713867</v>
      </c>
      <c r="O112" s="7">
        <v>8.7942838668823242</v>
      </c>
      <c r="P112" s="8">
        <v>0.61176478862762451</v>
      </c>
      <c r="Q112" s="49"/>
    </row>
    <row r="113" spans="1:17">
      <c r="A113" s="28">
        <v>115221402</v>
      </c>
      <c r="B113" s="22" t="s">
        <v>579</v>
      </c>
      <c r="C113" s="22" t="s">
        <v>143</v>
      </c>
      <c r="D113" s="43" t="s">
        <v>6</v>
      </c>
      <c r="E113" s="5">
        <v>203954848</v>
      </c>
      <c r="F113" s="5">
        <v>180523200</v>
      </c>
      <c r="G113" s="6">
        <v>-23431648</v>
      </c>
      <c r="H113" s="8">
        <v>-0.11488644778728485</v>
      </c>
      <c r="I113" s="5">
        <v>1298.5</v>
      </c>
      <c r="J113" s="5">
        <v>1075.498779296875</v>
      </c>
      <c r="K113" s="6">
        <v>-223.001220703125</v>
      </c>
      <c r="L113" s="8">
        <v>-0.17173756659030914</v>
      </c>
      <c r="M113" s="7">
        <v>17.174077987670898</v>
      </c>
      <c r="N113" s="7">
        <v>21.227928161621094</v>
      </c>
      <c r="O113" s="7">
        <v>4.0538501739501953</v>
      </c>
      <c r="P113" s="8">
        <v>0.23604470491409302</v>
      </c>
      <c r="Q113" s="49"/>
    </row>
    <row r="114" spans="1:17">
      <c r="A114" s="28">
        <v>111291304</v>
      </c>
      <c r="B114" s="22" t="s">
        <v>473</v>
      </c>
      <c r="C114" s="22" t="s">
        <v>150</v>
      </c>
      <c r="D114" s="43" t="s">
        <v>6</v>
      </c>
      <c r="E114" s="5">
        <v>16330641</v>
      </c>
      <c r="F114" s="5">
        <v>11587018</v>
      </c>
      <c r="G114" s="6">
        <v>-4743623</v>
      </c>
      <c r="H114" s="8">
        <v>-0.29047378897666931</v>
      </c>
      <c r="I114" s="5">
        <v>116.5</v>
      </c>
      <c r="J114" s="5">
        <v>69.37823486328125</v>
      </c>
      <c r="K114" s="6">
        <v>-47.12176513671875</v>
      </c>
      <c r="L114" s="8">
        <v>-0.40447866916656494</v>
      </c>
      <c r="M114" s="7">
        <v>14.166233062744141</v>
      </c>
      <c r="N114" s="7">
        <v>23.503068923950195</v>
      </c>
      <c r="O114" s="7">
        <v>9.3368358612060547</v>
      </c>
      <c r="P114" s="8">
        <v>0.65909093618392944</v>
      </c>
      <c r="Q114" s="49"/>
    </row>
    <row r="115" spans="1:17">
      <c r="A115" s="28">
        <v>101301403</v>
      </c>
      <c r="B115" s="22" t="s">
        <v>203</v>
      </c>
      <c r="C115" s="22" t="s">
        <v>151</v>
      </c>
      <c r="D115" s="43" t="s">
        <v>6</v>
      </c>
      <c r="E115" s="5">
        <v>33834684</v>
      </c>
      <c r="F115" s="5">
        <v>19483928</v>
      </c>
      <c r="G115" s="6">
        <v>-14350756</v>
      </c>
      <c r="H115" s="8">
        <v>-0.42414334416389465</v>
      </c>
      <c r="I115" s="5">
        <v>200.5</v>
      </c>
      <c r="J115" s="5">
        <v>73.457565307617188</v>
      </c>
      <c r="K115" s="6">
        <v>-127.04243469238281</v>
      </c>
      <c r="L115" s="8">
        <v>-0.63362812995910645</v>
      </c>
      <c r="M115" s="7">
        <v>14.734236717224121</v>
      </c>
      <c r="N115" s="7">
        <v>44.202709197998047</v>
      </c>
      <c r="O115" s="7">
        <v>29.468471527099609</v>
      </c>
      <c r="P115" s="8">
        <v>1.9999998807907104</v>
      </c>
      <c r="Q115" s="49"/>
    </row>
    <row r="116" spans="1:17">
      <c r="A116" s="28">
        <v>110000000</v>
      </c>
      <c r="B116" s="22" t="s">
        <v>454</v>
      </c>
      <c r="C116" s="22" t="s">
        <v>138</v>
      </c>
      <c r="D116" s="43" t="s">
        <v>5</v>
      </c>
      <c r="E116" s="5">
        <v>24534914</v>
      </c>
      <c r="F116" s="5">
        <v>12788359</v>
      </c>
      <c r="G116" s="6">
        <v>-11746555</v>
      </c>
      <c r="H116" s="8">
        <v>-0.47876894474029541</v>
      </c>
      <c r="I116" s="5">
        <v>118</v>
      </c>
      <c r="J116" s="5">
        <v>38.504661560058594</v>
      </c>
      <c r="K116" s="6">
        <v>-79.495338439941406</v>
      </c>
      <c r="L116" s="8">
        <v>-0.67368930578231812</v>
      </c>
      <c r="M116" s="7">
        <v>0.80357140302658081</v>
      </c>
      <c r="N116" s="7">
        <v>2.0454545021057129</v>
      </c>
      <c r="O116" s="7">
        <v>1.2418830394744873</v>
      </c>
      <c r="P116" s="8">
        <v>1.5454546213150024</v>
      </c>
      <c r="Q116" s="49"/>
    </row>
    <row r="117" spans="1:17">
      <c r="A117" s="28">
        <v>123460957</v>
      </c>
      <c r="B117" s="22" t="s">
        <v>751</v>
      </c>
      <c r="C117" s="22" t="s">
        <v>167</v>
      </c>
      <c r="D117" s="43" t="s">
        <v>7</v>
      </c>
      <c r="E117" s="5">
        <v>9884537</v>
      </c>
      <c r="F117" s="5">
        <v>7803402</v>
      </c>
      <c r="G117" s="6">
        <v>-2081135</v>
      </c>
      <c r="H117" s="8">
        <v>-0.21054451167583466</v>
      </c>
      <c r="I117" s="5">
        <v>54</v>
      </c>
      <c r="J117" s="5">
        <v>40.003799438476563</v>
      </c>
      <c r="K117" s="6">
        <v>-13.996200561523438</v>
      </c>
      <c r="L117" s="8">
        <v>-0.25918889045715332</v>
      </c>
      <c r="M117" s="7">
        <v>35.782608032226563</v>
      </c>
      <c r="N117" s="7">
        <v>48.411766052246094</v>
      </c>
      <c r="O117" s="7">
        <v>12.629158020019531</v>
      </c>
      <c r="P117" s="8">
        <v>0.35294124484062195</v>
      </c>
      <c r="Q117" s="49"/>
    </row>
    <row r="118" spans="1:17">
      <c r="A118" s="28">
        <v>108070001</v>
      </c>
      <c r="B118" s="22" t="s">
        <v>402</v>
      </c>
      <c r="C118" s="22" t="s">
        <v>128</v>
      </c>
      <c r="D118" s="43" t="s">
        <v>4</v>
      </c>
      <c r="E118" s="5">
        <v>2721465</v>
      </c>
      <c r="F118" s="5">
        <v>1429449.25</v>
      </c>
      <c r="G118" s="6">
        <v>-1292015.75</v>
      </c>
      <c r="H118" s="8">
        <v>-0.4747501015663147</v>
      </c>
      <c r="I118" s="5">
        <v>17</v>
      </c>
      <c r="J118" s="5">
        <v>2.5446968078613281</v>
      </c>
      <c r="K118" s="6">
        <v>-14.455303192138672</v>
      </c>
      <c r="L118" s="8">
        <v>-0.85031193494796753</v>
      </c>
      <c r="M118" s="7">
        <v>8.523625373840332</v>
      </c>
      <c r="N118" s="7">
        <v>27.275600433349609</v>
      </c>
      <c r="O118" s="7">
        <v>18.751976013183594</v>
      </c>
      <c r="P118" s="8">
        <v>2.1999998092651367</v>
      </c>
      <c r="Q118" s="49"/>
    </row>
    <row r="119" spans="1:17">
      <c r="A119" s="28">
        <v>110141607</v>
      </c>
      <c r="B119" s="22" t="s">
        <v>458</v>
      </c>
      <c r="C119" s="22" t="s">
        <v>135</v>
      </c>
      <c r="D119" s="43" t="s">
        <v>7</v>
      </c>
      <c r="E119" s="5">
        <v>8288732</v>
      </c>
      <c r="F119" s="5">
        <v>7134454</v>
      </c>
      <c r="G119" s="6">
        <v>-1154278</v>
      </c>
      <c r="H119" s="8">
        <v>-0.13925869762897491</v>
      </c>
      <c r="I119" s="5">
        <v>39.5</v>
      </c>
      <c r="J119" s="5">
        <v>29.881998062133789</v>
      </c>
      <c r="K119" s="6">
        <v>-9.6180019378662109</v>
      </c>
      <c r="L119" s="8">
        <v>-0.24349372088909149</v>
      </c>
      <c r="M119" s="7">
        <v>27.235294342041016</v>
      </c>
      <c r="N119" s="7">
        <v>42.090908050537109</v>
      </c>
      <c r="O119" s="7">
        <v>14.855613708496094</v>
      </c>
      <c r="P119" s="8">
        <v>0.54545450210571289</v>
      </c>
      <c r="Q119" s="49"/>
    </row>
    <row r="120" spans="1:17">
      <c r="A120" s="28">
        <v>116000000</v>
      </c>
      <c r="B120" s="22" t="s">
        <v>599</v>
      </c>
      <c r="C120" s="22" t="s">
        <v>181</v>
      </c>
      <c r="D120" s="43" t="s">
        <v>5</v>
      </c>
      <c r="E120" s="5">
        <v>63750288</v>
      </c>
      <c r="F120" s="5">
        <v>47379720</v>
      </c>
      <c r="G120" s="6">
        <v>-16370568</v>
      </c>
      <c r="H120" s="8">
        <v>-0.25679206848144531</v>
      </c>
      <c r="I120" s="5">
        <v>517</v>
      </c>
      <c r="J120" s="5">
        <v>347.80984497070313</v>
      </c>
      <c r="K120" s="6">
        <v>-169.19015502929688</v>
      </c>
      <c r="L120" s="8">
        <v>-0.32725369930267334</v>
      </c>
      <c r="M120" s="7">
        <v>4.7340426445007324</v>
      </c>
      <c r="N120" s="7">
        <v>7.1774191856384277</v>
      </c>
      <c r="O120" s="7">
        <v>2.4433765411376953</v>
      </c>
      <c r="P120" s="8">
        <v>0.51612895727157593</v>
      </c>
      <c r="Q120" s="49"/>
    </row>
    <row r="121" spans="1:17">
      <c r="A121" s="28">
        <v>127042003</v>
      </c>
      <c r="B121" s="22" t="s">
        <v>901</v>
      </c>
      <c r="C121" s="22" t="s">
        <v>125</v>
      </c>
      <c r="D121" s="43" t="s">
        <v>6</v>
      </c>
      <c r="E121" s="5">
        <v>40362060</v>
      </c>
      <c r="F121" s="5">
        <v>30604664</v>
      </c>
      <c r="G121" s="6">
        <v>-9757396</v>
      </c>
      <c r="H121" s="8">
        <v>-0.24174672365188599</v>
      </c>
      <c r="I121" s="5">
        <v>259</v>
      </c>
      <c r="J121" s="5">
        <v>165.34153747558594</v>
      </c>
      <c r="K121" s="6">
        <v>-93.658462524414063</v>
      </c>
      <c r="L121" s="8">
        <v>-0.36161568760871887</v>
      </c>
      <c r="M121" s="7">
        <v>15.513916969299316</v>
      </c>
      <c r="N121" s="7">
        <v>24.356849670410156</v>
      </c>
      <c r="O121" s="7">
        <v>8.8429327011108398</v>
      </c>
      <c r="P121" s="8">
        <v>0.56999999284744263</v>
      </c>
      <c r="Q121" s="49"/>
    </row>
    <row r="122" spans="1:17">
      <c r="A122" s="28">
        <v>107651207</v>
      </c>
      <c r="B122" s="22" t="s">
        <v>375</v>
      </c>
      <c r="C122" s="22" t="s">
        <v>186</v>
      </c>
      <c r="D122" s="43" t="s">
        <v>7</v>
      </c>
      <c r="E122" s="5">
        <v>8575046</v>
      </c>
      <c r="F122" s="5">
        <v>10191704</v>
      </c>
      <c r="G122" s="6">
        <v>1616658</v>
      </c>
      <c r="H122" s="8">
        <v>0.18853053450584412</v>
      </c>
      <c r="I122" s="5">
        <v>63</v>
      </c>
      <c r="J122" s="5">
        <v>63</v>
      </c>
      <c r="K122" s="6">
        <v>0</v>
      </c>
      <c r="L122" s="8">
        <v>0</v>
      </c>
      <c r="M122" s="7">
        <v>32.333332061767578</v>
      </c>
      <c r="N122" s="7">
        <v>32.333332061767578</v>
      </c>
      <c r="O122" s="7">
        <v>0</v>
      </c>
      <c r="P122" s="8">
        <v>0</v>
      </c>
      <c r="Q122" s="49"/>
    </row>
    <row r="123" spans="1:17">
      <c r="A123" s="28">
        <v>112671303</v>
      </c>
      <c r="B123" s="22" t="s">
        <v>500</v>
      </c>
      <c r="C123" s="22" t="s">
        <v>188</v>
      </c>
      <c r="D123" s="43" t="s">
        <v>6</v>
      </c>
      <c r="E123" s="5">
        <v>93649712</v>
      </c>
      <c r="F123" s="5">
        <v>64772364</v>
      </c>
      <c r="G123" s="6">
        <v>-28877348</v>
      </c>
      <c r="H123" s="8">
        <v>-0.30835491418838501</v>
      </c>
      <c r="I123" s="5">
        <v>679.5</v>
      </c>
      <c r="J123" s="5">
        <v>375.0430908203125</v>
      </c>
      <c r="K123" s="6">
        <v>-304.4569091796875</v>
      </c>
      <c r="L123" s="8">
        <v>-0.44806021451950073</v>
      </c>
      <c r="M123" s="7">
        <v>15.76200008392334</v>
      </c>
      <c r="N123" s="7">
        <v>29.720388412475586</v>
      </c>
      <c r="O123" s="7">
        <v>13.958388328552246</v>
      </c>
      <c r="P123" s="8">
        <v>0.88557213544845581</v>
      </c>
      <c r="Q123" s="49"/>
    </row>
    <row r="124" spans="1:17">
      <c r="A124" s="28">
        <v>110143060</v>
      </c>
      <c r="B124" s="22" t="s">
        <v>459</v>
      </c>
      <c r="C124" s="22" t="s">
        <v>135</v>
      </c>
      <c r="D124" s="43" t="s">
        <v>4</v>
      </c>
      <c r="E124" s="5">
        <v>1552018</v>
      </c>
      <c r="F124" s="5">
        <v>761483</v>
      </c>
      <c r="G124" s="6">
        <v>-790535</v>
      </c>
      <c r="H124" s="8">
        <v>-0.50935941934585571</v>
      </c>
      <c r="I124" s="5">
        <v>17.5</v>
      </c>
      <c r="J124" s="5">
        <v>4.3751931190490723</v>
      </c>
      <c r="K124" s="6">
        <v>-13.124807357788086</v>
      </c>
      <c r="L124" s="8">
        <v>-0.74998897314071655</v>
      </c>
      <c r="M124" s="7">
        <v>5.5109286308288574</v>
      </c>
      <c r="N124" s="7">
        <v>38.576499938964844</v>
      </c>
      <c r="O124" s="7">
        <v>33.065570831298828</v>
      </c>
      <c r="P124" s="8">
        <v>6</v>
      </c>
      <c r="Q124" s="49"/>
    </row>
    <row r="125" spans="1:17">
      <c r="A125" s="28">
        <v>112281302</v>
      </c>
      <c r="B125" s="22" t="s">
        <v>494</v>
      </c>
      <c r="C125" s="22" t="s">
        <v>149</v>
      </c>
      <c r="D125" s="43" t="s">
        <v>6</v>
      </c>
      <c r="E125" s="5">
        <v>188438960</v>
      </c>
      <c r="F125" s="5">
        <v>157263136</v>
      </c>
      <c r="G125" s="6">
        <v>-31175824</v>
      </c>
      <c r="H125" s="8">
        <v>-0.16544255614280701</v>
      </c>
      <c r="I125" s="5">
        <v>945.5</v>
      </c>
      <c r="J125" s="5">
        <v>661.11328125</v>
      </c>
      <c r="K125" s="6">
        <v>-284.38671875</v>
      </c>
      <c r="L125" s="8">
        <v>-0.30077919363975525</v>
      </c>
      <c r="M125" s="7">
        <v>17.842184066772461</v>
      </c>
      <c r="N125" s="7">
        <v>26.21318244934082</v>
      </c>
      <c r="O125" s="7">
        <v>8.3709983825683594</v>
      </c>
      <c r="P125" s="8">
        <v>0.46916893124580383</v>
      </c>
      <c r="Q125" s="49"/>
    </row>
    <row r="126" spans="1:17">
      <c r="A126" s="28">
        <v>101631803</v>
      </c>
      <c r="B126" s="22" t="s">
        <v>214</v>
      </c>
      <c r="C126" s="22" t="s">
        <v>184</v>
      </c>
      <c r="D126" s="43" t="s">
        <v>6</v>
      </c>
      <c r="E126" s="5">
        <v>25918150</v>
      </c>
      <c r="F126" s="5">
        <v>17175052</v>
      </c>
      <c r="G126" s="6">
        <v>-8743098</v>
      </c>
      <c r="H126" s="8">
        <v>-0.33733496069908142</v>
      </c>
      <c r="I126" s="5">
        <v>188</v>
      </c>
      <c r="J126" s="5">
        <v>89.166366577148438</v>
      </c>
      <c r="K126" s="6">
        <v>-98.833633422851563</v>
      </c>
      <c r="L126" s="8">
        <v>-0.5257108211517334</v>
      </c>
      <c r="M126" s="7">
        <v>14.309781074523926</v>
      </c>
      <c r="N126" s="7">
        <v>34.148342132568359</v>
      </c>
      <c r="O126" s="7">
        <v>19.83856201171875</v>
      </c>
      <c r="P126" s="8">
        <v>1.3863637447357178</v>
      </c>
      <c r="Q126" s="49"/>
    </row>
    <row r="127" spans="1:17">
      <c r="A127" s="28">
        <v>103021752</v>
      </c>
      <c r="B127" s="22" t="s">
        <v>245</v>
      </c>
      <c r="C127" s="22" t="s">
        <v>123</v>
      </c>
      <c r="D127" s="43" t="s">
        <v>6</v>
      </c>
      <c r="E127" s="5">
        <v>66604124</v>
      </c>
      <c r="F127" s="5">
        <v>41991960</v>
      </c>
      <c r="G127" s="6">
        <v>-24612164</v>
      </c>
      <c r="H127" s="8">
        <v>-0.369529128074646</v>
      </c>
      <c r="I127" s="5">
        <v>433.5</v>
      </c>
      <c r="J127" s="5">
        <v>208.81683349609375</v>
      </c>
      <c r="K127" s="6">
        <v>-224.68316650390625</v>
      </c>
      <c r="L127" s="8">
        <v>-0.51830029487609863</v>
      </c>
      <c r="M127" s="7">
        <v>14.400175094604492</v>
      </c>
      <c r="N127" s="7">
        <v>30.357126235961914</v>
      </c>
      <c r="O127" s="7">
        <v>15.956951141357422</v>
      </c>
      <c r="P127" s="8">
        <v>1.1081081628799438</v>
      </c>
      <c r="Q127" s="49"/>
    </row>
    <row r="128" spans="1:17">
      <c r="A128" s="28">
        <v>101631903</v>
      </c>
      <c r="B128" s="22" t="s">
        <v>215</v>
      </c>
      <c r="C128" s="22" t="s">
        <v>184</v>
      </c>
      <c r="D128" s="43" t="s">
        <v>6</v>
      </c>
      <c r="E128" s="5">
        <v>19659362</v>
      </c>
      <c r="F128" s="5">
        <v>13232060</v>
      </c>
      <c r="G128" s="6">
        <v>-6427302</v>
      </c>
      <c r="H128" s="8">
        <v>-0.32693338394165039</v>
      </c>
      <c r="I128" s="5">
        <v>128.5</v>
      </c>
      <c r="J128" s="5">
        <v>63.691925048828125</v>
      </c>
      <c r="K128" s="6">
        <v>-64.808074951171875</v>
      </c>
      <c r="L128" s="8">
        <v>-0.50434297323226929</v>
      </c>
      <c r="M128" s="7">
        <v>15.311640739440918</v>
      </c>
      <c r="N128" s="7">
        <v>35.126705169677734</v>
      </c>
      <c r="O128" s="7">
        <v>19.8150634765625</v>
      </c>
      <c r="P128" s="8">
        <v>1.2941176891326904</v>
      </c>
      <c r="Q128" s="49"/>
    </row>
    <row r="129" spans="1:17">
      <c r="A129" s="28">
        <v>123461302</v>
      </c>
      <c r="B129" s="22" t="s">
        <v>752</v>
      </c>
      <c r="C129" s="22" t="s">
        <v>167</v>
      </c>
      <c r="D129" s="43" t="s">
        <v>6</v>
      </c>
      <c r="E129" s="5">
        <v>119741424</v>
      </c>
      <c r="F129" s="5">
        <v>51357132</v>
      </c>
      <c r="G129" s="6">
        <v>-68384288</v>
      </c>
      <c r="H129" s="8">
        <v>-0.57109969854354858</v>
      </c>
      <c r="I129" s="5">
        <v>680</v>
      </c>
      <c r="J129" s="5">
        <v>137.37301635742188</v>
      </c>
      <c r="K129" s="6">
        <v>-542.626953125</v>
      </c>
      <c r="L129" s="8">
        <v>-0.79798078536987305</v>
      </c>
      <c r="M129" s="7">
        <v>13.257952690124512</v>
      </c>
      <c r="N129" s="7">
        <v>64.395774841308594</v>
      </c>
      <c r="O129" s="7">
        <v>51.137821197509766</v>
      </c>
      <c r="P129" s="8">
        <v>3.8571431636810303</v>
      </c>
      <c r="Q129" s="49"/>
    </row>
    <row r="130" spans="1:17">
      <c r="A130" s="28">
        <v>125236827</v>
      </c>
      <c r="B130" s="22" t="s">
        <v>808</v>
      </c>
      <c r="C130" s="22" t="s">
        <v>144</v>
      </c>
      <c r="D130" s="43" t="s">
        <v>4</v>
      </c>
      <c r="E130" s="5">
        <v>11485499</v>
      </c>
      <c r="F130" s="5">
        <v>8319415</v>
      </c>
      <c r="G130" s="6">
        <v>-3166084</v>
      </c>
      <c r="H130" s="8">
        <v>-0.2756592333316803</v>
      </c>
      <c r="I130" s="5">
        <v>78</v>
      </c>
      <c r="J130" s="5">
        <v>44.852878570556641</v>
      </c>
      <c r="K130" s="6">
        <v>-33.147121429443359</v>
      </c>
      <c r="L130" s="8">
        <v>-0.4249630868434906</v>
      </c>
      <c r="M130" s="7">
        <v>19.078571319580078</v>
      </c>
      <c r="N130" s="7">
        <v>39.279411315917969</v>
      </c>
      <c r="O130" s="7">
        <v>20.200839996337891</v>
      </c>
      <c r="P130" s="8">
        <v>1.0588234663009644</v>
      </c>
      <c r="Q130" s="49"/>
    </row>
    <row r="131" spans="1:17">
      <c r="A131" s="28">
        <v>124152880</v>
      </c>
      <c r="B131" s="22" t="s">
        <v>784</v>
      </c>
      <c r="C131" s="22" t="s">
        <v>136</v>
      </c>
      <c r="D131" s="43" t="s">
        <v>4</v>
      </c>
      <c r="E131" s="5">
        <v>1405622</v>
      </c>
      <c r="F131" s="5">
        <v>854462</v>
      </c>
      <c r="G131" s="6">
        <v>-551160</v>
      </c>
      <c r="H131" s="8">
        <v>-0.39211112260818481</v>
      </c>
      <c r="I131" s="5">
        <v>10</v>
      </c>
      <c r="J131" s="5">
        <v>0</v>
      </c>
      <c r="K131" s="6">
        <v>-10</v>
      </c>
      <c r="L131" s="8">
        <v>-1</v>
      </c>
      <c r="M131" s="7">
        <v>15.490799903869629</v>
      </c>
      <c r="N131" s="7"/>
      <c r="O131" s="7"/>
      <c r="P131" s="8"/>
      <c r="Q131" s="49"/>
    </row>
    <row r="132" spans="1:17">
      <c r="A132" s="28">
        <v>125232950</v>
      </c>
      <c r="B132" s="22" t="s">
        <v>802</v>
      </c>
      <c r="C132" s="22" t="s">
        <v>144</v>
      </c>
      <c r="D132" s="43" t="s">
        <v>4</v>
      </c>
      <c r="E132" s="5">
        <v>96297232</v>
      </c>
      <c r="F132" s="5">
        <v>59787620</v>
      </c>
      <c r="G132" s="6">
        <v>-36509612</v>
      </c>
      <c r="H132" s="8">
        <v>-0.37913459539413452</v>
      </c>
      <c r="I132" s="5">
        <v>490.5</v>
      </c>
      <c r="J132" s="5">
        <v>165.76242065429688</v>
      </c>
      <c r="K132" s="6">
        <v>-324.73757934570313</v>
      </c>
      <c r="L132" s="8">
        <v>-0.66205418109893799</v>
      </c>
      <c r="M132" s="7">
        <v>16.697151184082031</v>
      </c>
      <c r="N132" s="7">
        <v>64.368721008300781</v>
      </c>
      <c r="O132" s="7">
        <v>47.67156982421875</v>
      </c>
      <c r="P132" s="8">
        <v>2.855072021484375</v>
      </c>
      <c r="Q132" s="49"/>
    </row>
    <row r="133" spans="1:17">
      <c r="A133" s="28">
        <v>124000000</v>
      </c>
      <c r="B133" s="22" t="s">
        <v>776</v>
      </c>
      <c r="C133" s="22" t="s">
        <v>136</v>
      </c>
      <c r="D133" s="43" t="s">
        <v>5</v>
      </c>
      <c r="E133" s="5">
        <v>210926736</v>
      </c>
      <c r="F133" s="5">
        <v>171480960</v>
      </c>
      <c r="G133" s="6">
        <v>-39445776</v>
      </c>
      <c r="H133" s="8">
        <v>-0.18701173365116119</v>
      </c>
      <c r="I133" s="5">
        <v>1298.5</v>
      </c>
      <c r="J133" s="5">
        <v>905.19158935546875</v>
      </c>
      <c r="K133" s="6">
        <v>-393.30841064453125</v>
      </c>
      <c r="L133" s="8">
        <v>-0.30289441347122192</v>
      </c>
      <c r="M133" s="7">
        <v>2.5305554866790771</v>
      </c>
      <c r="N133" s="7">
        <v>4.0132160186767578</v>
      </c>
      <c r="O133" s="7">
        <v>1.4826605319976807</v>
      </c>
      <c r="P133" s="8">
        <v>0.58590316772460938</v>
      </c>
      <c r="Q133" s="49"/>
    </row>
    <row r="134" spans="1:17">
      <c r="A134" s="28">
        <v>124151607</v>
      </c>
      <c r="B134" s="22" t="s">
        <v>781</v>
      </c>
      <c r="C134" s="22" t="s">
        <v>136</v>
      </c>
      <c r="D134" s="43" t="s">
        <v>7</v>
      </c>
      <c r="E134" s="5">
        <v>32675072</v>
      </c>
      <c r="F134" s="5">
        <v>24490372</v>
      </c>
      <c r="G134" s="6">
        <v>-8184700</v>
      </c>
      <c r="H134" s="8">
        <v>-0.25048759579658508</v>
      </c>
      <c r="I134" s="5">
        <v>154</v>
      </c>
      <c r="J134" s="5">
        <v>86.486663818359375</v>
      </c>
      <c r="K134" s="6">
        <v>-67.513336181640625</v>
      </c>
      <c r="L134" s="8">
        <v>-0.43839830160140991</v>
      </c>
      <c r="M134" s="7">
        <v>28.871795654296875</v>
      </c>
      <c r="N134" s="7">
        <v>56.299999237060547</v>
      </c>
      <c r="O134" s="7">
        <v>27.428203582763672</v>
      </c>
      <c r="P134" s="8">
        <v>0.94999992847442627</v>
      </c>
      <c r="Q134" s="49"/>
    </row>
    <row r="135" spans="1:17">
      <c r="A135" s="28">
        <v>125231232</v>
      </c>
      <c r="B135" s="22" t="s">
        <v>799</v>
      </c>
      <c r="C135" s="22" t="s">
        <v>144</v>
      </c>
      <c r="D135" s="43" t="s">
        <v>6</v>
      </c>
      <c r="E135" s="5">
        <v>131721016</v>
      </c>
      <c r="F135" s="5">
        <v>75080088</v>
      </c>
      <c r="G135" s="6">
        <v>-56640928</v>
      </c>
      <c r="H135" s="8">
        <v>-0.43000677227973938</v>
      </c>
      <c r="I135" s="5">
        <v>398.5</v>
      </c>
      <c r="J135" s="5">
        <v>158.31329345703125</v>
      </c>
      <c r="K135" s="6">
        <v>-240.18670654296875</v>
      </c>
      <c r="L135" s="8">
        <v>-0.60272699594497681</v>
      </c>
      <c r="M135" s="7">
        <v>33.041908264160156</v>
      </c>
      <c r="N135" s="7">
        <v>84.669883728027344</v>
      </c>
      <c r="O135" s="7">
        <v>51.627975463867188</v>
      </c>
      <c r="P135" s="8">
        <v>1.5624997615814209</v>
      </c>
      <c r="Q135" s="49"/>
    </row>
    <row r="136" spans="1:17">
      <c r="A136" s="28">
        <v>108051503</v>
      </c>
      <c r="B136" s="22" t="s">
        <v>397</v>
      </c>
      <c r="C136" s="22" t="s">
        <v>126</v>
      </c>
      <c r="D136" s="43" t="s">
        <v>6</v>
      </c>
      <c r="E136" s="5">
        <v>22191596</v>
      </c>
      <c r="F136" s="5">
        <v>14848618</v>
      </c>
      <c r="G136" s="6">
        <v>-7342978</v>
      </c>
      <c r="H136" s="8">
        <v>-0.33089002966880798</v>
      </c>
      <c r="I136" s="5">
        <v>213.5</v>
      </c>
      <c r="J136" s="5">
        <v>108.08527374267578</v>
      </c>
      <c r="K136" s="6">
        <v>-105.41472625732422</v>
      </c>
      <c r="L136" s="8">
        <v>-0.49374580383300781</v>
      </c>
      <c r="M136" s="7">
        <v>13.65617561340332</v>
      </c>
      <c r="N136" s="7">
        <v>29.436643600463867</v>
      </c>
      <c r="O136" s="7">
        <v>15.780467987060547</v>
      </c>
      <c r="P136" s="8">
        <v>1.1555554866790771</v>
      </c>
      <c r="Q136" s="49"/>
    </row>
    <row r="137" spans="1:17">
      <c r="A137" s="28">
        <v>125231303</v>
      </c>
      <c r="B137" s="22" t="s">
        <v>800</v>
      </c>
      <c r="C137" s="22" t="s">
        <v>144</v>
      </c>
      <c r="D137" s="43" t="s">
        <v>6</v>
      </c>
      <c r="E137" s="5">
        <v>76854648</v>
      </c>
      <c r="F137" s="5">
        <v>37412348</v>
      </c>
      <c r="G137" s="6">
        <v>-39442300</v>
      </c>
      <c r="H137" s="8">
        <v>-0.51320642232894897</v>
      </c>
      <c r="I137" s="5">
        <v>524.5</v>
      </c>
      <c r="J137" s="5">
        <v>138.66261291503906</v>
      </c>
      <c r="K137" s="6">
        <v>-385.83740234375</v>
      </c>
      <c r="L137" s="8">
        <v>-0.73562896251678467</v>
      </c>
      <c r="M137" s="7">
        <v>13.491641998291016</v>
      </c>
      <c r="N137" s="7">
        <v>54.394874572753906</v>
      </c>
      <c r="O137" s="7">
        <v>40.903232574462891</v>
      </c>
      <c r="P137" s="8">
        <v>3.0317461490631104</v>
      </c>
      <c r="Q137" s="49"/>
    </row>
    <row r="138" spans="1:17">
      <c r="A138" s="28">
        <v>126513160</v>
      </c>
      <c r="B138" s="22" t="s">
        <v>857</v>
      </c>
      <c r="C138" s="22" t="s">
        <v>172</v>
      </c>
      <c r="D138" s="43" t="s">
        <v>4</v>
      </c>
      <c r="E138" s="5">
        <v>12859522</v>
      </c>
      <c r="F138" s="5">
        <v>9871665</v>
      </c>
      <c r="G138" s="6">
        <v>-2987857</v>
      </c>
      <c r="H138" s="8">
        <v>-0.23234587907791138</v>
      </c>
      <c r="I138" s="5">
        <v>91</v>
      </c>
      <c r="J138" s="5">
        <v>62.395706176757813</v>
      </c>
      <c r="K138" s="6">
        <v>-28.604293823242188</v>
      </c>
      <c r="L138" s="8">
        <v>-0.31433290243148804</v>
      </c>
      <c r="M138" s="7">
        <v>17.110126495361328</v>
      </c>
      <c r="N138" s="7">
        <v>24.129667282104492</v>
      </c>
      <c r="O138" s="7">
        <v>7.0195407867431641</v>
      </c>
      <c r="P138" s="8">
        <v>0.41025650501251221</v>
      </c>
      <c r="Q138" s="49"/>
    </row>
    <row r="139" spans="1:17">
      <c r="A139" s="28">
        <v>121394017</v>
      </c>
      <c r="B139" s="22" t="s">
        <v>716</v>
      </c>
      <c r="C139" s="22" t="s">
        <v>160</v>
      </c>
      <c r="D139" s="43" t="s">
        <v>4</v>
      </c>
      <c r="E139" s="5">
        <v>7075782.5</v>
      </c>
      <c r="F139" s="5">
        <v>4087243.75</v>
      </c>
      <c r="G139" s="6">
        <v>-2988538.75</v>
      </c>
      <c r="H139" s="8">
        <v>-0.4223615825176239</v>
      </c>
      <c r="I139" s="5">
        <v>48.5</v>
      </c>
      <c r="J139" s="5">
        <v>20.024894714355469</v>
      </c>
      <c r="K139" s="6">
        <v>-28.475105285644531</v>
      </c>
      <c r="L139" s="8">
        <v>-0.5871155858039856</v>
      </c>
      <c r="M139" s="7">
        <v>14.163800239562988</v>
      </c>
      <c r="N139" s="7">
        <v>35.409500122070313</v>
      </c>
      <c r="O139" s="7">
        <v>21.245700836181641</v>
      </c>
      <c r="P139" s="8">
        <v>1.5</v>
      </c>
      <c r="Q139" s="49"/>
    </row>
    <row r="140" spans="1:17">
      <c r="A140" s="28">
        <v>102020001</v>
      </c>
      <c r="B140" s="22" t="s">
        <v>225</v>
      </c>
      <c r="C140" s="22" t="s">
        <v>123</v>
      </c>
      <c r="D140" s="43" t="s">
        <v>4</v>
      </c>
      <c r="E140" s="5">
        <v>12166311</v>
      </c>
      <c r="F140" s="5">
        <v>5548111</v>
      </c>
      <c r="G140" s="6">
        <v>-6618200</v>
      </c>
      <c r="H140" s="8">
        <v>-0.54397755861282349</v>
      </c>
      <c r="I140" s="5">
        <v>83.5</v>
      </c>
      <c r="J140" s="5">
        <v>16.230037689208984</v>
      </c>
      <c r="K140" s="6">
        <v>-67.26995849609375</v>
      </c>
      <c r="L140" s="8">
        <v>-0.80562824010848999</v>
      </c>
      <c r="M140" s="7">
        <v>12.486743927001953</v>
      </c>
      <c r="N140" s="7">
        <v>89.488334655761719</v>
      </c>
      <c r="O140" s="7">
        <v>77.0015869140625</v>
      </c>
      <c r="P140" s="8">
        <v>6.1666669845581055</v>
      </c>
      <c r="Q140" s="49"/>
    </row>
    <row r="141" spans="1:17">
      <c r="A141" s="28">
        <v>103021903</v>
      </c>
      <c r="B141" s="22" t="s">
        <v>246</v>
      </c>
      <c r="C141" s="22" t="s">
        <v>123</v>
      </c>
      <c r="D141" s="43" t="s">
        <v>6</v>
      </c>
      <c r="E141" s="5">
        <v>16647062</v>
      </c>
      <c r="F141" s="5">
        <v>10381929</v>
      </c>
      <c r="G141" s="6">
        <v>-6265133</v>
      </c>
      <c r="H141" s="8">
        <v>-0.37635067105293274</v>
      </c>
      <c r="I141" s="5">
        <v>106</v>
      </c>
      <c r="J141" s="5">
        <v>40.797416687011719</v>
      </c>
      <c r="K141" s="6">
        <v>-65.202583312988281</v>
      </c>
      <c r="L141" s="8">
        <v>-0.61511868238449097</v>
      </c>
      <c r="M141" s="7">
        <v>14.343076705932617</v>
      </c>
      <c r="N141" s="7">
        <v>38.845832824707031</v>
      </c>
      <c r="O141" s="7">
        <v>24.502756118774414</v>
      </c>
      <c r="P141" s="8">
        <v>1.7083333730697632</v>
      </c>
      <c r="Q141" s="49"/>
    </row>
    <row r="142" spans="1:17">
      <c r="A142" s="28">
        <v>106161203</v>
      </c>
      <c r="B142" s="22" t="s">
        <v>353</v>
      </c>
      <c r="C142" s="22" t="s">
        <v>137</v>
      </c>
      <c r="D142" s="43" t="s">
        <v>6</v>
      </c>
      <c r="E142" s="5">
        <v>16520885</v>
      </c>
      <c r="F142" s="5">
        <v>9316180</v>
      </c>
      <c r="G142" s="6">
        <v>-7204705</v>
      </c>
      <c r="H142" s="8">
        <v>-0.43609678745269775</v>
      </c>
      <c r="I142" s="5">
        <v>121.5</v>
      </c>
      <c r="J142" s="5">
        <v>51.227462768554688</v>
      </c>
      <c r="K142" s="6">
        <v>-70.272537231445313</v>
      </c>
      <c r="L142" s="8">
        <v>-0.57837480306625366</v>
      </c>
      <c r="M142" s="7">
        <v>12.88555908203125</v>
      </c>
      <c r="N142" s="7">
        <v>36.202285766601563</v>
      </c>
      <c r="O142" s="7">
        <v>23.316726684570313</v>
      </c>
      <c r="P142" s="8">
        <v>1.8095238208770752</v>
      </c>
      <c r="Q142" s="49"/>
    </row>
    <row r="143" spans="1:17">
      <c r="A143" s="28">
        <v>106161357</v>
      </c>
      <c r="B143" s="22" t="s">
        <v>354</v>
      </c>
      <c r="C143" s="22" t="s">
        <v>137</v>
      </c>
      <c r="D143" s="43" t="s">
        <v>7</v>
      </c>
      <c r="E143" s="5">
        <v>2687265.25</v>
      </c>
      <c r="F143" s="5">
        <v>3157041.25</v>
      </c>
      <c r="G143" s="6">
        <v>469776</v>
      </c>
      <c r="H143" s="8">
        <v>0.17481563985347748</v>
      </c>
      <c r="I143" s="5">
        <v>27</v>
      </c>
      <c r="J143" s="5">
        <v>27</v>
      </c>
      <c r="K143" s="6">
        <v>0</v>
      </c>
      <c r="L143" s="8">
        <v>0</v>
      </c>
      <c r="M143" s="7">
        <v>30.181818008422852</v>
      </c>
      <c r="N143" s="7">
        <v>30.181818008422852</v>
      </c>
      <c r="O143" s="7">
        <v>0</v>
      </c>
      <c r="P143" s="8">
        <v>0</v>
      </c>
      <c r="Q143" s="49"/>
    </row>
    <row r="144" spans="1:17">
      <c r="A144" s="28">
        <v>106161703</v>
      </c>
      <c r="B144" s="22" t="s">
        <v>355</v>
      </c>
      <c r="C144" s="22" t="s">
        <v>137</v>
      </c>
      <c r="D144" s="43" t="s">
        <v>6</v>
      </c>
      <c r="E144" s="5">
        <v>15133846</v>
      </c>
      <c r="F144" s="5">
        <v>9445766</v>
      </c>
      <c r="G144" s="6">
        <v>-5688080</v>
      </c>
      <c r="H144" s="8">
        <v>-0.37585157155990601</v>
      </c>
      <c r="I144" s="5">
        <v>143.5</v>
      </c>
      <c r="J144" s="5">
        <v>71.443252563476563</v>
      </c>
      <c r="K144" s="6">
        <v>-72.056747436523438</v>
      </c>
      <c r="L144" s="8">
        <v>-0.50213760137557983</v>
      </c>
      <c r="M144" s="7">
        <v>12.10850715637207</v>
      </c>
      <c r="N144" s="7">
        <v>23.871057510375977</v>
      </c>
      <c r="O144" s="7">
        <v>11.762550354003906</v>
      </c>
      <c r="P144" s="8">
        <v>0.97142863273620605</v>
      </c>
      <c r="Q144" s="49"/>
    </row>
    <row r="145" spans="1:17">
      <c r="A145" s="28">
        <v>108071504</v>
      </c>
      <c r="B145" s="22" t="s">
        <v>406</v>
      </c>
      <c r="C145" s="22" t="s">
        <v>128</v>
      </c>
      <c r="D145" s="43" t="s">
        <v>6</v>
      </c>
      <c r="E145" s="5">
        <v>13088519</v>
      </c>
      <c r="F145" s="5">
        <v>9379578</v>
      </c>
      <c r="G145" s="6">
        <v>-3708941</v>
      </c>
      <c r="H145" s="8">
        <v>-0.28337362408638</v>
      </c>
      <c r="I145" s="5">
        <v>105</v>
      </c>
      <c r="J145" s="5">
        <v>62.405632019042969</v>
      </c>
      <c r="K145" s="6">
        <v>-42.594367980957031</v>
      </c>
      <c r="L145" s="8">
        <v>-0.40566065907478333</v>
      </c>
      <c r="M145" s="7">
        <v>14.295775413513184</v>
      </c>
      <c r="N145" s="7">
        <v>23.032083511352539</v>
      </c>
      <c r="O145" s="7">
        <v>8.7363080978393555</v>
      </c>
      <c r="P145" s="8">
        <v>0.61111116409301758</v>
      </c>
      <c r="Q145" s="49"/>
    </row>
    <row r="146" spans="1:17">
      <c r="A146" s="28">
        <v>110171003</v>
      </c>
      <c r="B146" s="22" t="s">
        <v>463</v>
      </c>
      <c r="C146" s="22" t="s">
        <v>138</v>
      </c>
      <c r="D146" s="43" t="s">
        <v>6</v>
      </c>
      <c r="E146" s="5">
        <v>50784780</v>
      </c>
      <c r="F146" s="5">
        <v>35632016</v>
      </c>
      <c r="G146" s="6">
        <v>-15152764</v>
      </c>
      <c r="H146" s="8">
        <v>-0.29837214946746826</v>
      </c>
      <c r="I146" s="5">
        <v>319</v>
      </c>
      <c r="J146" s="5">
        <v>153.05790710449219</v>
      </c>
      <c r="K146" s="6">
        <v>-165.94209289550781</v>
      </c>
      <c r="L146" s="8">
        <v>-0.5201946496963501</v>
      </c>
      <c r="M146" s="7">
        <v>13.896234512329102</v>
      </c>
      <c r="N146" s="7">
        <v>32.288307189941406</v>
      </c>
      <c r="O146" s="7">
        <v>18.392072677612305</v>
      </c>
      <c r="P146" s="8">
        <v>1.3235292434692383</v>
      </c>
      <c r="Q146" s="49"/>
    </row>
    <row r="147" spans="1:17">
      <c r="A147" s="28">
        <v>110171607</v>
      </c>
      <c r="B147" s="22" t="s">
        <v>464</v>
      </c>
      <c r="C147" s="22" t="s">
        <v>138</v>
      </c>
      <c r="D147" s="43" t="s">
        <v>7</v>
      </c>
      <c r="E147" s="5">
        <v>5920860.5</v>
      </c>
      <c r="F147" s="5">
        <v>4466600</v>
      </c>
      <c r="G147" s="6">
        <v>-1454260.5</v>
      </c>
      <c r="H147" s="8">
        <v>-0.24561640620231628</v>
      </c>
      <c r="I147" s="5">
        <v>33.5</v>
      </c>
      <c r="J147" s="5">
        <v>20.448156356811523</v>
      </c>
      <c r="K147" s="6">
        <v>-13.051843643188477</v>
      </c>
      <c r="L147" s="8">
        <v>-0.38960728049278259</v>
      </c>
      <c r="M147" s="7">
        <v>19.833333969116211</v>
      </c>
      <c r="N147" s="7">
        <v>32.454544067382813</v>
      </c>
      <c r="O147" s="7">
        <v>12.621210098266602</v>
      </c>
      <c r="P147" s="8">
        <v>0.63636350631713867</v>
      </c>
      <c r="Q147" s="49"/>
    </row>
    <row r="148" spans="1:17">
      <c r="A148" s="28">
        <v>124151902</v>
      </c>
      <c r="B148" s="22" t="s">
        <v>782</v>
      </c>
      <c r="C148" s="22" t="s">
        <v>136</v>
      </c>
      <c r="D148" s="43" t="s">
        <v>6</v>
      </c>
      <c r="E148" s="5">
        <v>177842768</v>
      </c>
      <c r="F148" s="5">
        <v>101154080</v>
      </c>
      <c r="G148" s="6">
        <v>-76688688</v>
      </c>
      <c r="H148" s="8">
        <v>-0.43121623992919922</v>
      </c>
      <c r="I148" s="5">
        <v>656</v>
      </c>
      <c r="J148" s="5">
        <v>223.75381469726563</v>
      </c>
      <c r="K148" s="6">
        <v>-432.24618530273438</v>
      </c>
      <c r="L148" s="8">
        <v>-0.65891188383102417</v>
      </c>
      <c r="M148" s="7">
        <v>22.028720855712891</v>
      </c>
      <c r="N148" s="7">
        <v>64.478225708007813</v>
      </c>
      <c r="O148" s="7">
        <v>42.449504852294922</v>
      </c>
      <c r="P148" s="8">
        <v>1.9270071983337402</v>
      </c>
      <c r="Q148" s="49"/>
    </row>
    <row r="149" spans="1:17">
      <c r="A149" s="28">
        <v>113361303</v>
      </c>
      <c r="B149" s="22" t="s">
        <v>518</v>
      </c>
      <c r="C149" s="22" t="s">
        <v>157</v>
      </c>
      <c r="D149" s="43" t="s">
        <v>6</v>
      </c>
      <c r="E149" s="5">
        <v>59168556</v>
      </c>
      <c r="F149" s="5">
        <v>34803284</v>
      </c>
      <c r="G149" s="6">
        <v>-24365272</v>
      </c>
      <c r="H149" s="8">
        <v>-0.4117942750453949</v>
      </c>
      <c r="I149" s="5">
        <v>457.5</v>
      </c>
      <c r="J149" s="5">
        <v>207.6124267578125</v>
      </c>
      <c r="K149" s="6">
        <v>-249.8875732421875</v>
      </c>
      <c r="L149" s="8">
        <v>-0.54620236158370972</v>
      </c>
      <c r="M149" s="7">
        <v>15.011168479919434</v>
      </c>
      <c r="N149" s="7">
        <v>33.691734313964844</v>
      </c>
      <c r="O149" s="7">
        <v>18.680564880371094</v>
      </c>
      <c r="P149" s="8">
        <v>1.2444444894790649</v>
      </c>
      <c r="Q149" s="49"/>
    </row>
    <row r="150" spans="1:17">
      <c r="A150" s="28">
        <v>124153320</v>
      </c>
      <c r="B150" s="22" t="s">
        <v>785</v>
      </c>
      <c r="C150" s="22" t="s">
        <v>136</v>
      </c>
      <c r="D150" s="43" t="s">
        <v>4</v>
      </c>
      <c r="E150" s="5">
        <v>61697400</v>
      </c>
      <c r="F150" s="5">
        <v>36627524</v>
      </c>
      <c r="G150" s="6">
        <v>-25069876</v>
      </c>
      <c r="H150" s="8">
        <v>-0.40633600950241089</v>
      </c>
      <c r="I150" s="5">
        <v>522</v>
      </c>
      <c r="J150" s="5">
        <v>248.35870361328125</v>
      </c>
      <c r="K150" s="6">
        <v>-273.64129638671875</v>
      </c>
      <c r="L150" s="8">
        <v>-0.52421706914901733</v>
      </c>
      <c r="M150" s="7">
        <v>11.200448036193848</v>
      </c>
      <c r="N150" s="7">
        <v>26.482416152954102</v>
      </c>
      <c r="O150" s="7">
        <v>15.281968116760254</v>
      </c>
      <c r="P150" s="8">
        <v>1.3644068241119385</v>
      </c>
      <c r="Q150" s="49"/>
    </row>
    <row r="151" spans="1:17">
      <c r="A151" s="28">
        <v>120000000</v>
      </c>
      <c r="B151" s="22" t="s">
        <v>683</v>
      </c>
      <c r="C151" s="22" t="s">
        <v>169</v>
      </c>
      <c r="D151" s="43" t="s">
        <v>5</v>
      </c>
      <c r="E151" s="5">
        <v>89710984</v>
      </c>
      <c r="F151" s="5">
        <v>76344104</v>
      </c>
      <c r="G151" s="6">
        <v>-13366880</v>
      </c>
      <c r="H151" s="8">
        <v>-0.14899936318397522</v>
      </c>
      <c r="I151" s="5">
        <v>1174.5</v>
      </c>
      <c r="J151" s="5">
        <v>969.88531494140625</v>
      </c>
      <c r="K151" s="6">
        <v>-204.61468505859375</v>
      </c>
      <c r="L151" s="8">
        <v>-0.17421428859233856</v>
      </c>
      <c r="M151" s="7">
        <v>5.0235691070556641</v>
      </c>
      <c r="N151" s="7">
        <v>6.7818183898925781</v>
      </c>
      <c r="O151" s="7">
        <v>1.7582492828369141</v>
      </c>
      <c r="P151" s="8">
        <v>0.35000002384185791</v>
      </c>
      <c r="Q151" s="49"/>
    </row>
    <row r="152" spans="1:17">
      <c r="A152" s="28">
        <v>123461602</v>
      </c>
      <c r="B152" s="22" t="s">
        <v>753</v>
      </c>
      <c r="C152" s="22" t="s">
        <v>167</v>
      </c>
      <c r="D152" s="43" t="s">
        <v>6</v>
      </c>
      <c r="E152" s="5">
        <v>131852376</v>
      </c>
      <c r="F152" s="5">
        <v>67497888</v>
      </c>
      <c r="G152" s="6">
        <v>-64354488</v>
      </c>
      <c r="H152" s="8">
        <v>-0.48807984590530396</v>
      </c>
      <c r="I152" s="5">
        <v>675</v>
      </c>
      <c r="J152" s="5">
        <v>235.14151000976563</v>
      </c>
      <c r="K152" s="6">
        <v>-439.85848999023438</v>
      </c>
      <c r="L152" s="8">
        <v>-0.65164220333099365</v>
      </c>
      <c r="M152" s="7">
        <v>13.701375007629395</v>
      </c>
      <c r="N152" s="7">
        <v>40.685764312744141</v>
      </c>
      <c r="O152" s="7">
        <v>26.984390258789063</v>
      </c>
      <c r="P152" s="8">
        <v>1.9694657325744629</v>
      </c>
      <c r="Q152" s="49"/>
    </row>
    <row r="153" spans="1:17">
      <c r="A153" s="28">
        <v>113361503</v>
      </c>
      <c r="B153" s="22" t="s">
        <v>519</v>
      </c>
      <c r="C153" s="22" t="s">
        <v>157</v>
      </c>
      <c r="D153" s="43" t="s">
        <v>6</v>
      </c>
      <c r="E153" s="5">
        <v>26932126</v>
      </c>
      <c r="F153" s="5">
        <v>16167280</v>
      </c>
      <c r="G153" s="6">
        <v>-10764846</v>
      </c>
      <c r="H153" s="8">
        <v>-0.39970278739929199</v>
      </c>
      <c r="I153" s="5">
        <v>158</v>
      </c>
      <c r="J153" s="5">
        <v>62.577701568603516</v>
      </c>
      <c r="K153" s="6">
        <v>-95.42230224609375</v>
      </c>
      <c r="L153" s="8">
        <v>-0.60393863916397095</v>
      </c>
      <c r="M153" s="7">
        <v>14.435959815979004</v>
      </c>
      <c r="N153" s="7">
        <v>33.236278533935547</v>
      </c>
      <c r="O153" s="7">
        <v>18.800319671630859</v>
      </c>
      <c r="P153" s="8">
        <v>1.3023254871368408</v>
      </c>
      <c r="Q153" s="49"/>
    </row>
    <row r="154" spans="1:17">
      <c r="A154" s="28">
        <v>116191757</v>
      </c>
      <c r="B154" s="22" t="s">
        <v>604</v>
      </c>
      <c r="C154" s="22" t="s">
        <v>140</v>
      </c>
      <c r="D154" s="43" t="s">
        <v>7</v>
      </c>
      <c r="E154" s="5">
        <v>9273134</v>
      </c>
      <c r="F154" s="5">
        <v>6572955</v>
      </c>
      <c r="G154" s="6">
        <v>-2700179</v>
      </c>
      <c r="H154" s="8">
        <v>-0.2911829948425293</v>
      </c>
      <c r="I154" s="5">
        <v>82</v>
      </c>
      <c r="J154" s="5">
        <v>48.487209320068359</v>
      </c>
      <c r="K154" s="6">
        <v>-33.512790679931641</v>
      </c>
      <c r="L154" s="8">
        <v>-0.40869256854057312</v>
      </c>
      <c r="M154" s="7">
        <v>12.880000114440918</v>
      </c>
      <c r="N154" s="7">
        <v>23.851852416992188</v>
      </c>
      <c r="O154" s="7">
        <v>10.97185230255127</v>
      </c>
      <c r="P154" s="8">
        <v>0.85185188055038452</v>
      </c>
      <c r="Q154" s="49"/>
    </row>
    <row r="155" spans="1:17">
      <c r="A155" s="28">
        <v>104431304</v>
      </c>
      <c r="B155" s="22" t="s">
        <v>311</v>
      </c>
      <c r="C155" s="22" t="s">
        <v>164</v>
      </c>
      <c r="D155" s="43" t="s">
        <v>6</v>
      </c>
      <c r="E155" s="5">
        <v>8957418</v>
      </c>
      <c r="F155" s="5">
        <v>5260677</v>
      </c>
      <c r="G155" s="6">
        <v>-3696741</v>
      </c>
      <c r="H155" s="8">
        <v>-0.41270163655281067</v>
      </c>
      <c r="I155" s="5">
        <v>90</v>
      </c>
      <c r="J155" s="5">
        <v>41.6524658203125</v>
      </c>
      <c r="K155" s="6">
        <v>-48.3475341796875</v>
      </c>
      <c r="L155" s="8">
        <v>-0.53719484806060791</v>
      </c>
      <c r="M155" s="7">
        <v>11.093523979187012</v>
      </c>
      <c r="N155" s="7">
        <v>24.522525787353516</v>
      </c>
      <c r="O155" s="7">
        <v>13.429001808166504</v>
      </c>
      <c r="P155" s="8">
        <v>1.2105262279510498</v>
      </c>
      <c r="Q155" s="49"/>
    </row>
    <row r="156" spans="1:17">
      <c r="A156" s="28">
        <v>115220002</v>
      </c>
      <c r="B156" s="22" t="s">
        <v>577</v>
      </c>
      <c r="C156" s="22" t="s">
        <v>143</v>
      </c>
      <c r="D156" s="43" t="s">
        <v>4</v>
      </c>
      <c r="E156" s="5">
        <v>164022048</v>
      </c>
      <c r="F156" s="5">
        <v>96008576</v>
      </c>
      <c r="G156" s="6">
        <v>-68013472</v>
      </c>
      <c r="H156" s="8">
        <v>-0.41466054320335388</v>
      </c>
      <c r="I156" s="5">
        <v>565.5</v>
      </c>
      <c r="J156" s="5">
        <v>195.90544128417969</v>
      </c>
      <c r="K156" s="6">
        <v>-369.59454345703125</v>
      </c>
      <c r="L156" s="8">
        <v>-0.65357124805450439</v>
      </c>
      <c r="M156" s="7">
        <v>26.483299255371094</v>
      </c>
      <c r="N156" s="7">
        <v>80.095832824707031</v>
      </c>
      <c r="O156" s="7">
        <v>53.612533569335938</v>
      </c>
      <c r="P156" s="8">
        <v>2.0243902206420898</v>
      </c>
      <c r="Q156" s="49"/>
    </row>
    <row r="157" spans="1:17">
      <c r="A157" s="28">
        <v>126512840</v>
      </c>
      <c r="B157" s="22" t="s">
        <v>844</v>
      </c>
      <c r="C157" s="22" t="s">
        <v>172</v>
      </c>
      <c r="D157" s="43" t="s">
        <v>4</v>
      </c>
      <c r="E157" s="5">
        <v>20150108</v>
      </c>
      <c r="F157" s="5">
        <v>13167311</v>
      </c>
      <c r="G157" s="6">
        <v>-6982797</v>
      </c>
      <c r="H157" s="8">
        <v>-0.34653893113136292</v>
      </c>
      <c r="I157" s="5">
        <v>147</v>
      </c>
      <c r="J157" s="5">
        <v>74.264884948730469</v>
      </c>
      <c r="K157" s="6">
        <v>-72.735115051269531</v>
      </c>
      <c r="L157" s="8">
        <v>-0.49479669332504272</v>
      </c>
      <c r="M157" s="7">
        <v>16.344919204711914</v>
      </c>
      <c r="N157" s="7">
        <v>42.271343231201172</v>
      </c>
      <c r="O157" s="7">
        <v>25.926424026489258</v>
      </c>
      <c r="P157" s="8">
        <v>1.5862069129943848</v>
      </c>
      <c r="Q157" s="49"/>
    </row>
    <row r="158" spans="1:17">
      <c r="A158" s="28">
        <v>108561803</v>
      </c>
      <c r="B158" s="22" t="s">
        <v>427</v>
      </c>
      <c r="C158" s="22" t="s">
        <v>177</v>
      </c>
      <c r="D158" s="43" t="s">
        <v>6</v>
      </c>
      <c r="E158" s="5">
        <v>14779000</v>
      </c>
      <c r="F158" s="5">
        <v>10041937</v>
      </c>
      <c r="G158" s="6">
        <v>-4737063</v>
      </c>
      <c r="H158" s="8">
        <v>-0.32052662968635559</v>
      </c>
      <c r="I158" s="5">
        <v>121.5</v>
      </c>
      <c r="J158" s="5">
        <v>64.414466857910156</v>
      </c>
      <c r="K158" s="6">
        <v>-57.085533142089844</v>
      </c>
      <c r="L158" s="8">
        <v>-0.46983978152275085</v>
      </c>
      <c r="M158" s="7">
        <v>13.481808662414551</v>
      </c>
      <c r="N158" s="7">
        <v>29.572999954223633</v>
      </c>
      <c r="O158" s="7">
        <v>16.091190338134766</v>
      </c>
      <c r="P158" s="8">
        <v>1.1935484409332275</v>
      </c>
      <c r="Q158" s="49"/>
    </row>
    <row r="159" spans="1:17">
      <c r="A159" s="28">
        <v>108111403</v>
      </c>
      <c r="B159" s="22" t="s">
        <v>415</v>
      </c>
      <c r="C159" s="22" t="s">
        <v>132</v>
      </c>
      <c r="D159" s="43" t="s">
        <v>6</v>
      </c>
      <c r="E159" s="5">
        <v>13618313</v>
      </c>
      <c r="F159" s="5">
        <v>8512227</v>
      </c>
      <c r="G159" s="6">
        <v>-5106086</v>
      </c>
      <c r="H159" s="8">
        <v>-0.37494263052940369</v>
      </c>
      <c r="I159" s="5">
        <v>121</v>
      </c>
      <c r="J159" s="5">
        <v>47.568367004394531</v>
      </c>
      <c r="K159" s="6">
        <v>-73.431632995605469</v>
      </c>
      <c r="L159" s="8">
        <v>-0.60687297582626343</v>
      </c>
      <c r="M159" s="7">
        <v>11.328666687011719</v>
      </c>
      <c r="N159" s="7">
        <v>31.030694961547852</v>
      </c>
      <c r="O159" s="7">
        <v>19.702028274536133</v>
      </c>
      <c r="P159" s="8">
        <v>1.7391303777694702</v>
      </c>
      <c r="Q159" s="49"/>
    </row>
    <row r="160" spans="1:17">
      <c r="A160" s="28">
        <v>113361703</v>
      </c>
      <c r="B160" s="22" t="s">
        <v>520</v>
      </c>
      <c r="C160" s="22" t="s">
        <v>157</v>
      </c>
      <c r="D160" s="43" t="s">
        <v>6</v>
      </c>
      <c r="E160" s="5">
        <v>71573952</v>
      </c>
      <c r="F160" s="5">
        <v>48922756</v>
      </c>
      <c r="G160" s="6">
        <v>-22651196</v>
      </c>
      <c r="H160" s="8">
        <v>-0.3164726197719574</v>
      </c>
      <c r="I160" s="5">
        <v>387</v>
      </c>
      <c r="J160" s="5">
        <v>190.99200439453125</v>
      </c>
      <c r="K160" s="6">
        <v>-196.00799560546875</v>
      </c>
      <c r="L160" s="8">
        <v>-0.5064806342124939</v>
      </c>
      <c r="M160" s="7">
        <v>14.775245666503906</v>
      </c>
      <c r="N160" s="7">
        <v>29.653097152709961</v>
      </c>
      <c r="O160" s="7">
        <v>14.877851486206055</v>
      </c>
      <c r="P160" s="8">
        <v>1.0069444179534912</v>
      </c>
      <c r="Q160" s="49"/>
    </row>
    <row r="161" spans="1:17">
      <c r="A161" s="28">
        <v>112011603</v>
      </c>
      <c r="B161" s="22" t="s">
        <v>489</v>
      </c>
      <c r="C161" s="22" t="s">
        <v>122</v>
      </c>
      <c r="D161" s="43" t="s">
        <v>6</v>
      </c>
      <c r="E161" s="5">
        <v>61734920</v>
      </c>
      <c r="F161" s="5">
        <v>47451312</v>
      </c>
      <c r="G161" s="6">
        <v>-14283608</v>
      </c>
      <c r="H161" s="8">
        <v>-0.2313699871301651</v>
      </c>
      <c r="I161" s="5">
        <v>421</v>
      </c>
      <c r="J161" s="5">
        <v>277.65505981445313</v>
      </c>
      <c r="K161" s="6">
        <v>-143.34494018554688</v>
      </c>
      <c r="L161" s="8">
        <v>-0.3404867947101593</v>
      </c>
      <c r="M161" s="7">
        <v>17.309000015258789</v>
      </c>
      <c r="N161" s="7">
        <v>26.760625839233398</v>
      </c>
      <c r="O161" s="7">
        <v>9.4516258239746094</v>
      </c>
      <c r="P161" s="8">
        <v>0.54605269432067871</v>
      </c>
      <c r="Q161" s="49"/>
    </row>
    <row r="162" spans="1:17">
      <c r="A162" s="28">
        <v>105201033</v>
      </c>
      <c r="B162" s="22" t="s">
        <v>327</v>
      </c>
      <c r="C162" s="22" t="s">
        <v>141</v>
      </c>
      <c r="D162" s="43" t="s">
        <v>6</v>
      </c>
      <c r="E162" s="5">
        <v>39237812</v>
      </c>
      <c r="F162" s="5">
        <v>22930206</v>
      </c>
      <c r="G162" s="6">
        <v>-16307606</v>
      </c>
      <c r="H162" s="8">
        <v>-0.4156094491481781</v>
      </c>
      <c r="I162" s="5">
        <v>244.5</v>
      </c>
      <c r="J162" s="5">
        <v>87.259803771972656</v>
      </c>
      <c r="K162" s="6">
        <v>-157.24020385742188</v>
      </c>
      <c r="L162" s="8">
        <v>-0.64310920238494873</v>
      </c>
      <c r="M162" s="7">
        <v>14.337904930114746</v>
      </c>
      <c r="N162" s="7">
        <v>40.922771453857422</v>
      </c>
      <c r="O162" s="7">
        <v>26.584865570068359</v>
      </c>
      <c r="P162" s="8">
        <v>1.8541667461395264</v>
      </c>
      <c r="Q162" s="49"/>
    </row>
    <row r="163" spans="1:17">
      <c r="A163" s="28">
        <v>101266007</v>
      </c>
      <c r="B163" s="22" t="s">
        <v>200</v>
      </c>
      <c r="C163" s="22" t="s">
        <v>147</v>
      </c>
      <c r="D163" s="43" t="s">
        <v>7</v>
      </c>
      <c r="E163" s="5">
        <v>4374161.5</v>
      </c>
      <c r="F163" s="5">
        <v>4857485</v>
      </c>
      <c r="G163" s="6">
        <v>483323.5</v>
      </c>
      <c r="H163" s="8">
        <v>0.11049512028694153</v>
      </c>
      <c r="I163" s="5">
        <v>40.5</v>
      </c>
      <c r="J163" s="5">
        <v>40.5</v>
      </c>
      <c r="K163" s="6">
        <v>0</v>
      </c>
      <c r="L163" s="8">
        <v>0</v>
      </c>
      <c r="M163" s="7">
        <v>22.739130020141602</v>
      </c>
      <c r="N163" s="7">
        <v>22.739130020141602</v>
      </c>
      <c r="O163" s="7">
        <v>0</v>
      </c>
      <c r="P163" s="8">
        <v>0</v>
      </c>
      <c r="Q163" s="49"/>
    </row>
    <row r="164" spans="1:17">
      <c r="A164" s="28">
        <v>101261302</v>
      </c>
      <c r="B164" s="22" t="s">
        <v>196</v>
      </c>
      <c r="C164" s="22" t="s">
        <v>147</v>
      </c>
      <c r="D164" s="43" t="s">
        <v>6</v>
      </c>
      <c r="E164" s="5">
        <v>75889592</v>
      </c>
      <c r="F164" s="5">
        <v>49834296</v>
      </c>
      <c r="G164" s="6">
        <v>-26055296</v>
      </c>
      <c r="H164" s="8">
        <v>-0.34333160519599915</v>
      </c>
      <c r="I164" s="5">
        <v>503</v>
      </c>
      <c r="J164" s="5">
        <v>253.84197998046875</v>
      </c>
      <c r="K164" s="6">
        <v>-249.15802001953125</v>
      </c>
      <c r="L164" s="8">
        <v>-0.49534398317337036</v>
      </c>
      <c r="M164" s="7">
        <v>15.846138000488281</v>
      </c>
      <c r="N164" s="7">
        <v>31.923604965209961</v>
      </c>
      <c r="O164" s="7">
        <v>16.07746696472168</v>
      </c>
      <c r="P164" s="8">
        <v>1.0145984888076782</v>
      </c>
      <c r="Q164" s="49"/>
    </row>
    <row r="165" spans="1:17">
      <c r="A165" s="28">
        <v>114061103</v>
      </c>
      <c r="B165" s="22" t="s">
        <v>548</v>
      </c>
      <c r="C165" s="22" t="s">
        <v>127</v>
      </c>
      <c r="D165" s="43" t="s">
        <v>6</v>
      </c>
      <c r="E165" s="5">
        <v>52147548</v>
      </c>
      <c r="F165" s="5">
        <v>30872374</v>
      </c>
      <c r="G165" s="6">
        <v>-21275174</v>
      </c>
      <c r="H165" s="8">
        <v>-0.40798032283782959</v>
      </c>
      <c r="I165" s="5">
        <v>391</v>
      </c>
      <c r="J165" s="5">
        <v>166.80215454101563</v>
      </c>
      <c r="K165" s="6">
        <v>-224.19784545898438</v>
      </c>
      <c r="L165" s="8">
        <v>-0.57339602708816528</v>
      </c>
      <c r="M165" s="7">
        <v>12.912727355957031</v>
      </c>
      <c r="N165" s="7">
        <v>31.564443588256836</v>
      </c>
      <c r="O165" s="7">
        <v>18.651716232299805</v>
      </c>
      <c r="P165" s="8">
        <v>1.4444444179534912</v>
      </c>
      <c r="Q165" s="49"/>
    </row>
    <row r="166" spans="1:17">
      <c r="A166" s="28">
        <v>103022103</v>
      </c>
      <c r="B166" s="22" t="s">
        <v>247</v>
      </c>
      <c r="C166" s="22" t="s">
        <v>123</v>
      </c>
      <c r="D166" s="43" t="s">
        <v>6</v>
      </c>
      <c r="E166" s="5">
        <v>14565055</v>
      </c>
      <c r="F166" s="5">
        <v>8281905</v>
      </c>
      <c r="G166" s="6">
        <v>-6283150</v>
      </c>
      <c r="H166" s="8">
        <v>-0.43138524889945984</v>
      </c>
      <c r="I166" s="5">
        <v>92.5</v>
      </c>
      <c r="J166" s="5">
        <v>31.613199234008789</v>
      </c>
      <c r="K166" s="6">
        <v>-60.886802673339844</v>
      </c>
      <c r="L166" s="8">
        <v>-0.65823572874069214</v>
      </c>
      <c r="M166" s="7">
        <v>11.479800224304199</v>
      </c>
      <c r="N166" s="7">
        <v>35.077167510986328</v>
      </c>
      <c r="O166" s="7">
        <v>23.597366333007813</v>
      </c>
      <c r="P166" s="8">
        <v>2.0555555820465088</v>
      </c>
      <c r="Q166" s="49"/>
    </row>
    <row r="167" spans="1:17">
      <c r="A167" s="28">
        <v>113381303</v>
      </c>
      <c r="B167" s="22" t="s">
        <v>537</v>
      </c>
      <c r="C167" s="22" t="s">
        <v>159</v>
      </c>
      <c r="D167" s="43" t="s">
        <v>6</v>
      </c>
      <c r="E167" s="5">
        <v>81373048</v>
      </c>
      <c r="F167" s="5">
        <v>54985720</v>
      </c>
      <c r="G167" s="6">
        <v>-26387328</v>
      </c>
      <c r="H167" s="8">
        <v>-0.32427603006362915</v>
      </c>
      <c r="I167" s="5">
        <v>583.5</v>
      </c>
      <c r="J167" s="5">
        <v>315.27862548828125</v>
      </c>
      <c r="K167" s="6">
        <v>-268.22137451171875</v>
      </c>
      <c r="L167" s="8">
        <v>-0.45967674255371094</v>
      </c>
      <c r="M167" s="7">
        <v>15.623915672302246</v>
      </c>
      <c r="N167" s="7">
        <v>30.031599044799805</v>
      </c>
      <c r="O167" s="7">
        <v>14.407683372497559</v>
      </c>
      <c r="P167" s="8">
        <v>0.92215573787689209</v>
      </c>
      <c r="Q167" s="49"/>
    </row>
    <row r="168" spans="1:17">
      <c r="A168" s="28">
        <v>105251453</v>
      </c>
      <c r="B168" s="22" t="s">
        <v>333</v>
      </c>
      <c r="C168" s="22" t="s">
        <v>146</v>
      </c>
      <c r="D168" s="43" t="s">
        <v>6</v>
      </c>
      <c r="E168" s="5">
        <v>33790300</v>
      </c>
      <c r="F168" s="5">
        <v>22493216</v>
      </c>
      <c r="G168" s="6">
        <v>-11297084</v>
      </c>
      <c r="H168" s="8">
        <v>-0.33432918787002563</v>
      </c>
      <c r="I168" s="5">
        <v>285.5</v>
      </c>
      <c r="J168" s="5">
        <v>147.44442749023438</v>
      </c>
      <c r="K168" s="6">
        <v>-138.05557250976563</v>
      </c>
      <c r="L168" s="8">
        <v>-0.48355716466903687</v>
      </c>
      <c r="M168" s="7">
        <v>12.689732551574707</v>
      </c>
      <c r="N168" s="7">
        <v>27.291616439819336</v>
      </c>
      <c r="O168" s="7">
        <v>14.601883888244629</v>
      </c>
      <c r="P168" s="8">
        <v>1.1506849527359009</v>
      </c>
      <c r="Q168" s="49"/>
    </row>
    <row r="169" spans="1:17">
      <c r="A169" s="28">
        <v>109531304</v>
      </c>
      <c r="B169" s="22" t="s">
        <v>450</v>
      </c>
      <c r="C169" s="22" t="s">
        <v>174</v>
      </c>
      <c r="D169" s="43" t="s">
        <v>6</v>
      </c>
      <c r="E169" s="5">
        <v>13241388</v>
      </c>
      <c r="F169" s="5">
        <v>8609660</v>
      </c>
      <c r="G169" s="6">
        <v>-4631728</v>
      </c>
      <c r="H169" s="8">
        <v>-0.34979173541069031</v>
      </c>
      <c r="I169" s="5">
        <v>98.5</v>
      </c>
      <c r="J169" s="5">
        <v>46.958610534667969</v>
      </c>
      <c r="K169" s="6">
        <v>-51.541389465332031</v>
      </c>
      <c r="L169" s="8">
        <v>-0.52326285839080811</v>
      </c>
      <c r="M169" s="7">
        <v>13.939236640930176</v>
      </c>
      <c r="N169" s="7">
        <v>31.944084167480469</v>
      </c>
      <c r="O169" s="7">
        <v>18.004848480224609</v>
      </c>
      <c r="P169" s="8">
        <v>1.2916666269302368</v>
      </c>
      <c r="Q169" s="49"/>
    </row>
    <row r="170" spans="1:17">
      <c r="A170" s="28">
        <v>122092353</v>
      </c>
      <c r="B170" s="22" t="s">
        <v>735</v>
      </c>
      <c r="C170" s="22" t="s">
        <v>130</v>
      </c>
      <c r="D170" s="43" t="s">
        <v>6</v>
      </c>
      <c r="E170" s="5">
        <v>242057984</v>
      </c>
      <c r="F170" s="5">
        <v>130126136</v>
      </c>
      <c r="G170" s="6">
        <v>-111931848</v>
      </c>
      <c r="H170" s="8">
        <v>-0.46241751313209534</v>
      </c>
      <c r="I170" s="5">
        <v>1336.5</v>
      </c>
      <c r="J170" s="5">
        <v>538.4180908203125</v>
      </c>
      <c r="K170" s="6">
        <v>-798.0819091796875</v>
      </c>
      <c r="L170" s="8">
        <v>-0.59714323282241821</v>
      </c>
      <c r="M170" s="7">
        <v>15.06258487701416</v>
      </c>
      <c r="N170" s="7">
        <v>35.910797119140625</v>
      </c>
      <c r="O170" s="7">
        <v>20.848213195800781</v>
      </c>
      <c r="P170" s="8">
        <v>1.384105920791626</v>
      </c>
      <c r="Q170" s="49"/>
    </row>
    <row r="171" spans="1:17">
      <c r="A171" s="28">
        <v>106611303</v>
      </c>
      <c r="B171" s="22" t="s">
        <v>366</v>
      </c>
      <c r="C171" s="22" t="s">
        <v>182</v>
      </c>
      <c r="D171" s="43" t="s">
        <v>6</v>
      </c>
      <c r="E171" s="5">
        <v>19861450</v>
      </c>
      <c r="F171" s="5">
        <v>12918198</v>
      </c>
      <c r="G171" s="6">
        <v>-6943252</v>
      </c>
      <c r="H171" s="8">
        <v>-0.34958434104919434</v>
      </c>
      <c r="I171" s="5">
        <v>165</v>
      </c>
      <c r="J171" s="5">
        <v>85.120834350585938</v>
      </c>
      <c r="K171" s="6">
        <v>-79.879165649414063</v>
      </c>
      <c r="L171" s="8">
        <v>-0.48411616683006287</v>
      </c>
      <c r="M171" s="7">
        <v>13.628023147583008</v>
      </c>
      <c r="N171" s="7">
        <v>27.905000686645508</v>
      </c>
      <c r="O171" s="7">
        <v>14.2769775390625</v>
      </c>
      <c r="P171" s="8">
        <v>1.047619104385376</v>
      </c>
      <c r="Q171" s="49"/>
    </row>
    <row r="172" spans="1:17">
      <c r="A172" s="28">
        <v>105201352</v>
      </c>
      <c r="B172" s="22" t="s">
        <v>328</v>
      </c>
      <c r="C172" s="22" t="s">
        <v>141</v>
      </c>
      <c r="D172" s="43" t="s">
        <v>6</v>
      </c>
      <c r="E172" s="5">
        <v>68898952</v>
      </c>
      <c r="F172" s="5">
        <v>48386444</v>
      </c>
      <c r="G172" s="6">
        <v>-20512508</v>
      </c>
      <c r="H172" s="8">
        <v>-0.29771873354911804</v>
      </c>
      <c r="I172" s="5">
        <v>428.5</v>
      </c>
      <c r="J172" s="5">
        <v>215.21746826171875</v>
      </c>
      <c r="K172" s="6">
        <v>-213.28253173828125</v>
      </c>
      <c r="L172" s="8">
        <v>-0.49774220585823059</v>
      </c>
      <c r="M172" s="7">
        <v>14.585475921630859</v>
      </c>
      <c r="N172" s="7">
        <v>30.666896820068359</v>
      </c>
      <c r="O172" s="7">
        <v>16.0814208984375</v>
      </c>
      <c r="P172" s="8">
        <v>1.1025639772415161</v>
      </c>
      <c r="Q172" s="49"/>
    </row>
    <row r="173" spans="1:17">
      <c r="A173" s="28">
        <v>105201407</v>
      </c>
      <c r="B173" s="22" t="s">
        <v>329</v>
      </c>
      <c r="C173" s="22" t="s">
        <v>141</v>
      </c>
      <c r="D173" s="43" t="s">
        <v>7</v>
      </c>
      <c r="E173" s="5">
        <v>6663783.5</v>
      </c>
      <c r="F173" s="5">
        <v>5509377</v>
      </c>
      <c r="G173" s="6">
        <v>-1154406.5</v>
      </c>
      <c r="H173" s="8">
        <v>-0.17323589324951172</v>
      </c>
      <c r="I173" s="5">
        <v>38</v>
      </c>
      <c r="J173" s="5">
        <v>27.499034881591797</v>
      </c>
      <c r="K173" s="6">
        <v>-10.500965118408203</v>
      </c>
      <c r="L173" s="8">
        <v>-0.27634119987487793</v>
      </c>
      <c r="M173" s="7">
        <v>27.5</v>
      </c>
      <c r="N173" s="7">
        <v>38.076923370361328</v>
      </c>
      <c r="O173" s="7">
        <v>10.576923370361328</v>
      </c>
      <c r="P173" s="8">
        <v>0.38461539149284363</v>
      </c>
      <c r="Q173" s="49"/>
    </row>
    <row r="174" spans="1:17">
      <c r="A174" s="28">
        <v>118401403</v>
      </c>
      <c r="B174" s="22" t="s">
        <v>644</v>
      </c>
      <c r="C174" s="22" t="s">
        <v>161</v>
      </c>
      <c r="D174" s="43" t="s">
        <v>6</v>
      </c>
      <c r="E174" s="5">
        <v>40843908</v>
      </c>
      <c r="F174" s="5">
        <v>32618850</v>
      </c>
      <c r="G174" s="6">
        <v>-8225058</v>
      </c>
      <c r="H174" s="8">
        <v>-0.20137783885002136</v>
      </c>
      <c r="I174" s="5">
        <v>273.5</v>
      </c>
      <c r="J174" s="5">
        <v>191.38623046875</v>
      </c>
      <c r="K174" s="6">
        <v>-82.11376953125</v>
      </c>
      <c r="L174" s="8">
        <v>-0.3002331554889679</v>
      </c>
      <c r="M174" s="7">
        <v>18.810077667236328</v>
      </c>
      <c r="N174" s="7">
        <v>26.505109786987305</v>
      </c>
      <c r="O174" s="7">
        <v>7.6950321197509766</v>
      </c>
      <c r="P174" s="8">
        <v>0.40909093618392944</v>
      </c>
      <c r="Q174" s="49"/>
    </row>
    <row r="175" spans="1:17">
      <c r="A175" s="28">
        <v>112673300</v>
      </c>
      <c r="B175" s="22" t="s">
        <v>505</v>
      </c>
      <c r="C175" s="22" t="s">
        <v>188</v>
      </c>
      <c r="D175" s="43" t="s">
        <v>4</v>
      </c>
      <c r="E175" s="5">
        <v>2362889.5</v>
      </c>
      <c r="F175" s="5">
        <v>1806675.875</v>
      </c>
      <c r="G175" s="6">
        <v>-556213.625</v>
      </c>
      <c r="H175" s="8">
        <v>-0.23539553582668304</v>
      </c>
      <c r="I175" s="5">
        <v>21</v>
      </c>
      <c r="J175" s="5">
        <v>13.435000419616699</v>
      </c>
      <c r="K175" s="6">
        <v>-7.5649995803833008</v>
      </c>
      <c r="L175" s="8">
        <v>-0.36023807525634766</v>
      </c>
      <c r="M175" s="7">
        <v>15.309499740600586</v>
      </c>
      <c r="N175" s="7">
        <v>30.618999481201172</v>
      </c>
      <c r="O175" s="7">
        <v>15.309499740600586</v>
      </c>
      <c r="P175" s="8">
        <v>1</v>
      </c>
      <c r="Q175" s="49"/>
    </row>
    <row r="176" spans="1:17">
      <c r="A176" s="28">
        <v>115211657</v>
      </c>
      <c r="B176" s="22" t="s">
        <v>570</v>
      </c>
      <c r="C176" s="22" t="s">
        <v>142</v>
      </c>
      <c r="D176" s="43" t="s">
        <v>7</v>
      </c>
      <c r="E176" s="5">
        <v>8873734</v>
      </c>
      <c r="F176" s="5">
        <v>10808769</v>
      </c>
      <c r="G176" s="6">
        <v>1935035</v>
      </c>
      <c r="H176" s="8">
        <v>0.21806322038173676</v>
      </c>
      <c r="I176" s="5">
        <v>66</v>
      </c>
      <c r="J176" s="5">
        <v>66</v>
      </c>
      <c r="K176" s="6">
        <v>0</v>
      </c>
      <c r="L176" s="8">
        <v>0</v>
      </c>
      <c r="M176" s="7">
        <v>34.303031921386719</v>
      </c>
      <c r="N176" s="7">
        <v>34.303031921386719</v>
      </c>
      <c r="O176" s="7">
        <v>0</v>
      </c>
      <c r="P176" s="8">
        <v>0</v>
      </c>
      <c r="Q176" s="49"/>
    </row>
    <row r="177" spans="1:17">
      <c r="A177" s="28">
        <v>115211603</v>
      </c>
      <c r="B177" s="22" t="s">
        <v>569</v>
      </c>
      <c r="C177" s="22" t="s">
        <v>142</v>
      </c>
      <c r="D177" s="43" t="s">
        <v>6</v>
      </c>
      <c r="E177" s="5">
        <v>143305984</v>
      </c>
      <c r="F177" s="5">
        <v>121742408</v>
      </c>
      <c r="G177" s="6">
        <v>-21563576</v>
      </c>
      <c r="H177" s="8">
        <v>-0.15047226846218109</v>
      </c>
      <c r="I177" s="5">
        <v>1061.5</v>
      </c>
      <c r="J177" s="5">
        <v>822.353271484375</v>
      </c>
      <c r="K177" s="6">
        <v>-239.146728515625</v>
      </c>
      <c r="L177" s="8">
        <v>-0.22529131174087524</v>
      </c>
      <c r="M177" s="7">
        <v>17.936367034912109</v>
      </c>
      <c r="N177" s="7">
        <v>23.525234222412109</v>
      </c>
      <c r="O177" s="7">
        <v>5.5888671875</v>
      </c>
      <c r="P177" s="8">
        <v>0.311594158411026</v>
      </c>
      <c r="Q177" s="49"/>
    </row>
    <row r="178" spans="1:17">
      <c r="A178" s="28">
        <v>110171803</v>
      </c>
      <c r="B178" s="22" t="s">
        <v>465</v>
      </c>
      <c r="C178" s="22" t="s">
        <v>138</v>
      </c>
      <c r="D178" s="43" t="s">
        <v>6</v>
      </c>
      <c r="E178" s="5">
        <v>17780450</v>
      </c>
      <c r="F178" s="5">
        <v>11287694</v>
      </c>
      <c r="G178" s="6">
        <v>-6492756</v>
      </c>
      <c r="H178" s="8">
        <v>-0.36516264081001282</v>
      </c>
      <c r="I178" s="5">
        <v>140</v>
      </c>
      <c r="J178" s="5">
        <v>60.301193237304688</v>
      </c>
      <c r="K178" s="6">
        <v>-79.698806762695313</v>
      </c>
      <c r="L178" s="8">
        <v>-0.56927716732025146</v>
      </c>
      <c r="M178" s="7">
        <v>13.342379570007324</v>
      </c>
      <c r="N178" s="7">
        <v>31.001411437988281</v>
      </c>
      <c r="O178" s="7">
        <v>17.659030914306641</v>
      </c>
      <c r="P178" s="8">
        <v>1.3235293626785278</v>
      </c>
      <c r="Q178" s="49"/>
    </row>
    <row r="179" spans="1:17">
      <c r="A179" s="28">
        <v>118401603</v>
      </c>
      <c r="B179" s="22" t="s">
        <v>645</v>
      </c>
      <c r="C179" s="22" t="s">
        <v>161</v>
      </c>
      <c r="D179" s="43" t="s">
        <v>6</v>
      </c>
      <c r="E179" s="5">
        <v>40494656</v>
      </c>
      <c r="F179" s="5">
        <v>29695422</v>
      </c>
      <c r="G179" s="6">
        <v>-10799234</v>
      </c>
      <c r="H179" s="8">
        <v>-0.2666829526424408</v>
      </c>
      <c r="I179" s="5">
        <v>284.5</v>
      </c>
      <c r="J179" s="5">
        <v>161.69107055664063</v>
      </c>
      <c r="K179" s="6">
        <v>-122.80892944335938</v>
      </c>
      <c r="L179" s="8">
        <v>-0.43166583776473999</v>
      </c>
      <c r="M179" s="7">
        <v>16.288753509521484</v>
      </c>
      <c r="N179" s="7">
        <v>29.925848007202148</v>
      </c>
      <c r="O179" s="7">
        <v>13.637094497680664</v>
      </c>
      <c r="P179" s="8">
        <v>0.83720922470092773</v>
      </c>
      <c r="Q179" s="49"/>
    </row>
    <row r="180" spans="1:17">
      <c r="A180" s="28">
        <v>112671603</v>
      </c>
      <c r="B180" s="22" t="s">
        <v>501</v>
      </c>
      <c r="C180" s="22" t="s">
        <v>188</v>
      </c>
      <c r="D180" s="43" t="s">
        <v>6</v>
      </c>
      <c r="E180" s="5">
        <v>112131200</v>
      </c>
      <c r="F180" s="5">
        <v>75448728</v>
      </c>
      <c r="G180" s="6">
        <v>-36682472</v>
      </c>
      <c r="H180" s="8">
        <v>-0.32713884115219116</v>
      </c>
      <c r="I180" s="5">
        <v>767</v>
      </c>
      <c r="J180" s="5">
        <v>408.5390625</v>
      </c>
      <c r="K180" s="6">
        <v>-358.4609375</v>
      </c>
      <c r="L180" s="8">
        <v>-0.46735453605651855</v>
      </c>
      <c r="M180" s="7">
        <v>16.829278945922852</v>
      </c>
      <c r="N180" s="7">
        <v>31.321157455444336</v>
      </c>
      <c r="O180" s="7">
        <v>14.491878509521484</v>
      </c>
      <c r="P180" s="8">
        <v>0.8611111044883728</v>
      </c>
      <c r="Q180" s="49"/>
    </row>
    <row r="181" spans="1:17">
      <c r="A181" s="28">
        <v>114061503</v>
      </c>
      <c r="B181" s="22" t="s">
        <v>549</v>
      </c>
      <c r="C181" s="22" t="s">
        <v>127</v>
      </c>
      <c r="D181" s="43" t="s">
        <v>6</v>
      </c>
      <c r="E181" s="5">
        <v>79023688</v>
      </c>
      <c r="F181" s="5">
        <v>56706056</v>
      </c>
      <c r="G181" s="6">
        <v>-22317632</v>
      </c>
      <c r="H181" s="8">
        <v>-0.28241699934005737</v>
      </c>
      <c r="I181" s="5">
        <v>362.5</v>
      </c>
      <c r="J181" s="5">
        <v>154.05792236328125</v>
      </c>
      <c r="K181" s="6">
        <v>-208.44207763671875</v>
      </c>
      <c r="L181" s="8">
        <v>-0.57501262426376343</v>
      </c>
      <c r="M181" s="7">
        <v>15.52048397064209</v>
      </c>
      <c r="N181" s="7">
        <v>36.270694732666016</v>
      </c>
      <c r="O181" s="7">
        <v>20.750209808349609</v>
      </c>
      <c r="P181" s="8">
        <v>1.3369563817977905</v>
      </c>
      <c r="Q181" s="49"/>
    </row>
    <row r="182" spans="1:17">
      <c r="A182" s="28">
        <v>116471803</v>
      </c>
      <c r="B182" s="22" t="s">
        <v>607</v>
      </c>
      <c r="C182" s="22" t="s">
        <v>168</v>
      </c>
      <c r="D182" s="43" t="s">
        <v>6</v>
      </c>
      <c r="E182" s="5">
        <v>41389880</v>
      </c>
      <c r="F182" s="5">
        <v>34186492</v>
      </c>
      <c r="G182" s="6">
        <v>-7203388</v>
      </c>
      <c r="H182" s="8">
        <v>-0.17403742671012878</v>
      </c>
      <c r="I182" s="5">
        <v>312</v>
      </c>
      <c r="J182" s="5">
        <v>233.68656921386719</v>
      </c>
      <c r="K182" s="6">
        <v>-78.313430786132813</v>
      </c>
      <c r="L182" s="8">
        <v>-0.25100457668304443</v>
      </c>
      <c r="M182" s="7">
        <v>13.37423038482666</v>
      </c>
      <c r="N182" s="7">
        <v>17.897867202758789</v>
      </c>
      <c r="O182" s="7">
        <v>4.5236368179321289</v>
      </c>
      <c r="P182" s="8">
        <v>0.3382352888584137</v>
      </c>
      <c r="Q182" s="49"/>
    </row>
    <row r="183" spans="1:17">
      <c r="A183" s="28">
        <v>103519376</v>
      </c>
      <c r="B183" s="22" t="s">
        <v>292</v>
      </c>
      <c r="C183" s="22" t="s">
        <v>172</v>
      </c>
      <c r="D183" s="43" t="s">
        <v>4</v>
      </c>
      <c r="E183" s="5">
        <v>11989714</v>
      </c>
      <c r="F183" s="5">
        <v>7772551</v>
      </c>
      <c r="G183" s="6">
        <v>-4217163</v>
      </c>
      <c r="H183" s="8">
        <v>-0.35173174738883972</v>
      </c>
      <c r="I183" s="5">
        <v>107</v>
      </c>
      <c r="J183" s="5">
        <v>47.545303344726563</v>
      </c>
      <c r="K183" s="6">
        <v>-59.454696655273438</v>
      </c>
      <c r="L183" s="8">
        <v>-0.55565136671066284</v>
      </c>
      <c r="M183" s="7">
        <v>20.938749313354492</v>
      </c>
      <c r="N183" s="7">
        <v>47.860000610351563</v>
      </c>
      <c r="O183" s="7">
        <v>26.92125129699707</v>
      </c>
      <c r="P183" s="8">
        <v>1.2857143878936768</v>
      </c>
      <c r="Q183" s="49"/>
    </row>
    <row r="184" spans="1:17">
      <c r="A184" s="28">
        <v>115221607</v>
      </c>
      <c r="B184" s="22" t="s">
        <v>580</v>
      </c>
      <c r="C184" s="22" t="s">
        <v>143</v>
      </c>
      <c r="D184" s="43" t="s">
        <v>7</v>
      </c>
      <c r="E184" s="5">
        <v>21538160</v>
      </c>
      <c r="F184" s="5">
        <v>11378800</v>
      </c>
      <c r="G184" s="6">
        <v>-10159360</v>
      </c>
      <c r="H184" s="8">
        <v>-0.47169116139411926</v>
      </c>
      <c r="I184" s="5">
        <v>162.5</v>
      </c>
      <c r="J184" s="5">
        <v>61.053314208984375</v>
      </c>
      <c r="K184" s="6">
        <v>-101.44668579101563</v>
      </c>
      <c r="L184" s="8">
        <v>-0.62428730726242065</v>
      </c>
      <c r="M184" s="7">
        <v>12.341463088989258</v>
      </c>
      <c r="N184" s="7">
        <v>29.764705657958984</v>
      </c>
      <c r="O184" s="7">
        <v>17.423242568969727</v>
      </c>
      <c r="P184" s="8">
        <v>1.4117647409439087</v>
      </c>
      <c r="Q184" s="49"/>
    </row>
    <row r="185" spans="1:17">
      <c r="A185" s="28">
        <v>126516724</v>
      </c>
      <c r="B185" s="22" t="s">
        <v>880</v>
      </c>
      <c r="C185" s="22" t="s">
        <v>172</v>
      </c>
      <c r="D185" s="43" t="s">
        <v>4</v>
      </c>
      <c r="E185" s="5">
        <v>5643516</v>
      </c>
      <c r="F185" s="5">
        <v>4133491</v>
      </c>
      <c r="G185" s="6">
        <v>-1510025</v>
      </c>
      <c r="H185" s="8">
        <v>-0.26756811141967773</v>
      </c>
      <c r="I185" s="5">
        <v>45.5</v>
      </c>
      <c r="J185" s="5">
        <v>24.768022537231445</v>
      </c>
      <c r="K185" s="6">
        <v>-20.731977462768555</v>
      </c>
      <c r="L185" s="8">
        <v>-0.45564785599708557</v>
      </c>
      <c r="M185" s="7">
        <v>11.146666526794434</v>
      </c>
      <c r="N185" s="7">
        <v>23.885713577270508</v>
      </c>
      <c r="O185" s="7">
        <v>12.739047050476074</v>
      </c>
      <c r="P185" s="8">
        <v>1.1428570747375488</v>
      </c>
      <c r="Q185" s="49"/>
    </row>
    <row r="186" spans="1:17">
      <c r="A186" s="28">
        <v>103022253</v>
      </c>
      <c r="B186" s="22" t="s">
        <v>248</v>
      </c>
      <c r="C186" s="22" t="s">
        <v>123</v>
      </c>
      <c r="D186" s="43" t="s">
        <v>6</v>
      </c>
      <c r="E186" s="5">
        <v>36871836</v>
      </c>
      <c r="F186" s="5">
        <v>21657640</v>
      </c>
      <c r="G186" s="6">
        <v>-15214196</v>
      </c>
      <c r="H186" s="8">
        <v>-0.41262376308441162</v>
      </c>
      <c r="I186" s="5">
        <v>250</v>
      </c>
      <c r="J186" s="5">
        <v>96.804641723632813</v>
      </c>
      <c r="K186" s="6">
        <v>-153.19535827636719</v>
      </c>
      <c r="L186" s="8">
        <v>-0.61278140544891357</v>
      </c>
      <c r="M186" s="7">
        <v>14.894669532775879</v>
      </c>
      <c r="N186" s="7">
        <v>36.377365112304688</v>
      </c>
      <c r="O186" s="7">
        <v>21.482696533203125</v>
      </c>
      <c r="P186" s="8">
        <v>1.4423075914382935</v>
      </c>
      <c r="Q186" s="49"/>
    </row>
    <row r="187" spans="1:17">
      <c r="A187" s="28">
        <v>125000000</v>
      </c>
      <c r="B187" s="22" t="s">
        <v>796</v>
      </c>
      <c r="C187" s="22" t="s">
        <v>144</v>
      </c>
      <c r="D187" s="43" t="s">
        <v>5</v>
      </c>
      <c r="E187" s="5">
        <v>90870456</v>
      </c>
      <c r="F187" s="5">
        <v>58602344</v>
      </c>
      <c r="G187" s="6">
        <v>-32268112</v>
      </c>
      <c r="H187" s="8">
        <v>-0.35510015487670898</v>
      </c>
      <c r="I187" s="5">
        <v>407.5</v>
      </c>
      <c r="J187" s="5">
        <v>191.87506103515625</v>
      </c>
      <c r="K187" s="6">
        <v>-215.62493896484375</v>
      </c>
      <c r="L187" s="8">
        <v>-0.52914094924926758</v>
      </c>
      <c r="M187" s="7">
        <v>2.4901959896087646</v>
      </c>
      <c r="N187" s="7">
        <v>5.2916665077209473</v>
      </c>
      <c r="O187" s="7">
        <v>2.8014705181121826</v>
      </c>
      <c r="P187" s="8">
        <v>1.125</v>
      </c>
      <c r="Q187" s="49"/>
    </row>
    <row r="188" spans="1:17">
      <c r="A188" s="28">
        <v>125232407</v>
      </c>
      <c r="B188" s="22" t="s">
        <v>801</v>
      </c>
      <c r="C188" s="22" t="s">
        <v>144</v>
      </c>
      <c r="D188" s="43" t="s">
        <v>7</v>
      </c>
      <c r="E188" s="5">
        <v>15749945</v>
      </c>
      <c r="F188" s="5">
        <v>14144868</v>
      </c>
      <c r="G188" s="6">
        <v>-1605077</v>
      </c>
      <c r="H188" s="8">
        <v>-0.10191000998020172</v>
      </c>
      <c r="I188" s="5">
        <v>78</v>
      </c>
      <c r="J188" s="5">
        <v>65.947074890136719</v>
      </c>
      <c r="K188" s="6">
        <v>-12.052925109863281</v>
      </c>
      <c r="L188" s="8">
        <v>-0.15452468395233154</v>
      </c>
      <c r="M188" s="7">
        <v>28.600000381469727</v>
      </c>
      <c r="N188" s="7">
        <v>33.647060394287109</v>
      </c>
      <c r="O188" s="7">
        <v>5.0470600128173828</v>
      </c>
      <c r="P188" s="8">
        <v>0.17647062242031097</v>
      </c>
      <c r="Q188" s="49"/>
    </row>
    <row r="189" spans="1:17">
      <c r="A189" s="28">
        <v>120522003</v>
      </c>
      <c r="B189" s="22" t="s">
        <v>703</v>
      </c>
      <c r="C189" s="22" t="s">
        <v>173</v>
      </c>
      <c r="D189" s="43" t="s">
        <v>6</v>
      </c>
      <c r="E189" s="5">
        <v>84530464</v>
      </c>
      <c r="F189" s="5">
        <v>47683988</v>
      </c>
      <c r="G189" s="6">
        <v>-36846476</v>
      </c>
      <c r="H189" s="8">
        <v>-0.43589583039283752</v>
      </c>
      <c r="I189" s="5">
        <v>597</v>
      </c>
      <c r="J189" s="5">
        <v>262.741943359375</v>
      </c>
      <c r="K189" s="6">
        <v>-334.258056640625</v>
      </c>
      <c r="L189" s="8">
        <v>-0.55989623069763184</v>
      </c>
      <c r="M189" s="7">
        <v>13.990768432617188</v>
      </c>
      <c r="N189" s="7">
        <v>35.252330780029297</v>
      </c>
      <c r="O189" s="7">
        <v>21.261562347412109</v>
      </c>
      <c r="P189" s="8">
        <v>1.5196851491928101</v>
      </c>
      <c r="Q189" s="49"/>
    </row>
    <row r="190" spans="1:17">
      <c r="A190" s="28">
        <v>107651603</v>
      </c>
      <c r="B190" s="22" t="s">
        <v>376</v>
      </c>
      <c r="C190" s="22" t="s">
        <v>186</v>
      </c>
      <c r="D190" s="43" t="s">
        <v>6</v>
      </c>
      <c r="E190" s="5">
        <v>55068320</v>
      </c>
      <c r="F190" s="5">
        <v>41375440</v>
      </c>
      <c r="G190" s="6">
        <v>-13692880</v>
      </c>
      <c r="H190" s="8">
        <v>-0.24865257740020752</v>
      </c>
      <c r="I190" s="5">
        <v>286.5</v>
      </c>
      <c r="J190" s="5">
        <v>138.3365478515625</v>
      </c>
      <c r="K190" s="6">
        <v>-148.1634521484375</v>
      </c>
      <c r="L190" s="8">
        <v>-0.51714992523193359</v>
      </c>
      <c r="M190" s="7">
        <v>15.502938270568848</v>
      </c>
      <c r="N190" s="7">
        <v>35.712123870849609</v>
      </c>
      <c r="O190" s="7">
        <v>20.209186553955078</v>
      </c>
      <c r="P190" s="8">
        <v>1.303571343421936</v>
      </c>
      <c r="Q190" s="49"/>
    </row>
    <row r="191" spans="1:17">
      <c r="A191" s="28">
        <v>115221753</v>
      </c>
      <c r="B191" s="22" t="s">
        <v>581</v>
      </c>
      <c r="C191" s="22" t="s">
        <v>143</v>
      </c>
      <c r="D191" s="43" t="s">
        <v>6</v>
      </c>
      <c r="E191" s="5">
        <v>65495624</v>
      </c>
      <c r="F191" s="5">
        <v>48367720</v>
      </c>
      <c r="G191" s="6">
        <v>-17127904</v>
      </c>
      <c r="H191" s="8">
        <v>-0.26151219010353088</v>
      </c>
      <c r="I191" s="5">
        <v>522.5</v>
      </c>
      <c r="J191" s="5">
        <v>330.89532470703125</v>
      </c>
      <c r="K191" s="6">
        <v>-191.60467529296875</v>
      </c>
      <c r="L191" s="8">
        <v>-0.36670750379562378</v>
      </c>
      <c r="M191" s="7">
        <v>14.103554725646973</v>
      </c>
      <c r="N191" s="7">
        <v>22.287097930908203</v>
      </c>
      <c r="O191" s="7">
        <v>8.1835432052612305</v>
      </c>
      <c r="P191" s="8">
        <v>0.58024686574935913</v>
      </c>
      <c r="Q191" s="49"/>
    </row>
    <row r="192" spans="1:17">
      <c r="A192" s="28">
        <v>126510011</v>
      </c>
      <c r="B192" s="22" t="s">
        <v>827</v>
      </c>
      <c r="C192" s="22" t="s">
        <v>172</v>
      </c>
      <c r="D192" s="43" t="s">
        <v>4</v>
      </c>
      <c r="E192" s="5">
        <v>8974974</v>
      </c>
      <c r="F192" s="5">
        <v>6060632</v>
      </c>
      <c r="G192" s="6">
        <v>-2914342</v>
      </c>
      <c r="H192" s="8">
        <v>-0.32471871376037598</v>
      </c>
      <c r="I192" s="5">
        <v>58.5</v>
      </c>
      <c r="J192" s="5">
        <v>24.053310394287109</v>
      </c>
      <c r="K192" s="6">
        <v>-34.446689605712891</v>
      </c>
      <c r="L192" s="8">
        <v>-0.5888323187828064</v>
      </c>
      <c r="M192" s="7">
        <v>18.966667175292969</v>
      </c>
      <c r="N192" s="7">
        <v>63.222221374511719</v>
      </c>
      <c r="O192" s="7">
        <v>44.25555419921875</v>
      </c>
      <c r="P192" s="8">
        <v>2.3333332538604736</v>
      </c>
      <c r="Q192" s="49"/>
    </row>
    <row r="193" spans="1:17">
      <c r="A193" s="28">
        <v>113362203</v>
      </c>
      <c r="B193" s="22" t="s">
        <v>521</v>
      </c>
      <c r="C193" s="22" t="s">
        <v>157</v>
      </c>
      <c r="D193" s="43" t="s">
        <v>6</v>
      </c>
      <c r="E193" s="5">
        <v>52494804</v>
      </c>
      <c r="F193" s="5">
        <v>35297052</v>
      </c>
      <c r="G193" s="6">
        <v>-17197752</v>
      </c>
      <c r="H193" s="8">
        <v>-0.32760864496231079</v>
      </c>
      <c r="I193" s="5">
        <v>352</v>
      </c>
      <c r="J193" s="5">
        <v>173.2613525390625</v>
      </c>
      <c r="K193" s="6">
        <v>-178.7386474609375</v>
      </c>
      <c r="L193" s="8">
        <v>-0.50778025388717651</v>
      </c>
      <c r="M193" s="7">
        <v>17.591022491455078</v>
      </c>
      <c r="N193" s="7">
        <v>33.101387023925781</v>
      </c>
      <c r="O193" s="7">
        <v>15.510364532470703</v>
      </c>
      <c r="P193" s="8">
        <v>0.88172048330307007</v>
      </c>
      <c r="Q193" s="49"/>
    </row>
    <row r="194" spans="1:17">
      <c r="A194" s="28">
        <v>112671803</v>
      </c>
      <c r="B194" s="22" t="s">
        <v>502</v>
      </c>
      <c r="C194" s="22" t="s">
        <v>188</v>
      </c>
      <c r="D194" s="43" t="s">
        <v>6</v>
      </c>
      <c r="E194" s="5">
        <v>80483912</v>
      </c>
      <c r="F194" s="5">
        <v>58327336</v>
      </c>
      <c r="G194" s="6">
        <v>-22156576</v>
      </c>
      <c r="H194" s="8">
        <v>-0.27529197931289673</v>
      </c>
      <c r="I194" s="5">
        <v>446.5</v>
      </c>
      <c r="J194" s="5">
        <v>221.80453491210938</v>
      </c>
      <c r="K194" s="6">
        <v>-224.69546508789063</v>
      </c>
      <c r="L194" s="8">
        <v>-0.50323730707168579</v>
      </c>
      <c r="M194" s="7">
        <v>15.903243064880371</v>
      </c>
      <c r="N194" s="7">
        <v>33.868019104003906</v>
      </c>
      <c r="O194" s="7">
        <v>17.964775085449219</v>
      </c>
      <c r="P194" s="8">
        <v>1.1296297311782837</v>
      </c>
      <c r="Q194" s="49"/>
    </row>
    <row r="195" spans="1:17">
      <c r="A195" s="28">
        <v>124152003</v>
      </c>
      <c r="B195" s="22" t="s">
        <v>783</v>
      </c>
      <c r="C195" s="22" t="s">
        <v>136</v>
      </c>
      <c r="D195" s="43" t="s">
        <v>6</v>
      </c>
      <c r="E195" s="5">
        <v>228812944</v>
      </c>
      <c r="F195" s="5">
        <v>155762368</v>
      </c>
      <c r="G195" s="6">
        <v>-73050576</v>
      </c>
      <c r="H195" s="8">
        <v>-0.3192589282989502</v>
      </c>
      <c r="I195" s="5">
        <v>1622</v>
      </c>
      <c r="J195" s="5">
        <v>899.73974609375</v>
      </c>
      <c r="K195" s="6">
        <v>-722.26025390625</v>
      </c>
      <c r="L195" s="8">
        <v>-0.44528990983963013</v>
      </c>
      <c r="M195" s="7">
        <v>14.917665481567383</v>
      </c>
      <c r="N195" s="7">
        <v>27.584175109863281</v>
      </c>
      <c r="O195" s="7">
        <v>12.666509628295898</v>
      </c>
      <c r="P195" s="8">
        <v>0.84909462928771973</v>
      </c>
      <c r="Q195" s="49"/>
    </row>
    <row r="196" spans="1:17">
      <c r="A196" s="28">
        <v>107653040</v>
      </c>
      <c r="B196" s="22" t="s">
        <v>379</v>
      </c>
      <c r="C196" s="22" t="s">
        <v>186</v>
      </c>
      <c r="D196" s="43" t="s">
        <v>4</v>
      </c>
      <c r="E196" s="5">
        <v>5582839</v>
      </c>
      <c r="F196" s="5">
        <v>2573702</v>
      </c>
      <c r="G196" s="6">
        <v>-3009137</v>
      </c>
      <c r="H196" s="8">
        <v>-0.53899765014648438</v>
      </c>
      <c r="I196" s="5">
        <v>34.5</v>
      </c>
      <c r="J196" s="5">
        <v>9.2857761383056641</v>
      </c>
      <c r="K196" s="6">
        <v>-25.214223861694336</v>
      </c>
      <c r="L196" s="8">
        <v>-0.7308470606803894</v>
      </c>
      <c r="M196" s="7">
        <v>7.2306399345397949</v>
      </c>
      <c r="N196" s="7">
        <v>30.127666473388672</v>
      </c>
      <c r="O196" s="7">
        <v>22.897026062011719</v>
      </c>
      <c r="P196" s="8">
        <v>3.1666667461395264</v>
      </c>
      <c r="Q196" s="49"/>
    </row>
    <row r="197" spans="1:17">
      <c r="A197" s="28">
        <v>106172003</v>
      </c>
      <c r="B197" s="22" t="s">
        <v>360</v>
      </c>
      <c r="C197" s="22" t="s">
        <v>138</v>
      </c>
      <c r="D197" s="43" t="s">
        <v>6</v>
      </c>
      <c r="E197" s="5">
        <v>60402376</v>
      </c>
      <c r="F197" s="5">
        <v>42858232</v>
      </c>
      <c r="G197" s="6">
        <v>-17544144</v>
      </c>
      <c r="H197" s="8">
        <v>-0.29045453667640686</v>
      </c>
      <c r="I197" s="5">
        <v>550.5</v>
      </c>
      <c r="J197" s="5">
        <v>337.34771728515625</v>
      </c>
      <c r="K197" s="6">
        <v>-213.15228271484375</v>
      </c>
      <c r="L197" s="8">
        <v>-0.38719761371612549</v>
      </c>
      <c r="M197" s="7">
        <v>14.763084411621094</v>
      </c>
      <c r="N197" s="7">
        <v>23.564153671264648</v>
      </c>
      <c r="O197" s="7">
        <v>8.8010692596435547</v>
      </c>
      <c r="P197" s="8">
        <v>0.5961538553237915</v>
      </c>
      <c r="Q197" s="49"/>
    </row>
    <row r="198" spans="1:17">
      <c r="A198" s="28">
        <v>119352203</v>
      </c>
      <c r="B198" s="22" t="s">
        <v>662</v>
      </c>
      <c r="C198" s="22" t="s">
        <v>156</v>
      </c>
      <c r="D198" s="43" t="s">
        <v>6</v>
      </c>
      <c r="E198" s="5">
        <v>22949480</v>
      </c>
      <c r="F198" s="5">
        <v>17990372</v>
      </c>
      <c r="G198" s="6">
        <v>-4959108</v>
      </c>
      <c r="H198" s="8">
        <v>-0.21608802676200867</v>
      </c>
      <c r="I198" s="5">
        <v>149</v>
      </c>
      <c r="J198" s="5">
        <v>96.495155334472656</v>
      </c>
      <c r="K198" s="6">
        <v>-52.504844665527344</v>
      </c>
      <c r="L198" s="8">
        <v>-0.35238149762153625</v>
      </c>
      <c r="M198" s="7">
        <v>14.715143203735352</v>
      </c>
      <c r="N198" s="7">
        <v>24.142030715942383</v>
      </c>
      <c r="O198" s="7">
        <v>9.4268875122070313</v>
      </c>
      <c r="P198" s="8">
        <v>0.64062494039535522</v>
      </c>
      <c r="Q198" s="49"/>
    </row>
    <row r="199" spans="1:17">
      <c r="A199" s="28">
        <v>103022503</v>
      </c>
      <c r="B199" s="22" t="s">
        <v>250</v>
      </c>
      <c r="C199" s="22" t="s">
        <v>123</v>
      </c>
      <c r="D199" s="43" t="s">
        <v>6</v>
      </c>
      <c r="E199" s="5">
        <v>19863860</v>
      </c>
      <c r="F199" s="5">
        <v>10268057</v>
      </c>
      <c r="G199" s="6">
        <v>-9595803</v>
      </c>
      <c r="H199" s="8">
        <v>-0.4830784797668457</v>
      </c>
      <c r="I199" s="5">
        <v>71</v>
      </c>
      <c r="J199" s="5">
        <v>22.814159393310547</v>
      </c>
      <c r="K199" s="6">
        <v>-48.185840606689453</v>
      </c>
      <c r="L199" s="8">
        <v>-0.67867380380630493</v>
      </c>
      <c r="M199" s="7">
        <v>33.592464447021484</v>
      </c>
      <c r="N199" s="7">
        <v>104.5098876953125</v>
      </c>
      <c r="O199" s="7">
        <v>70.91741943359375</v>
      </c>
      <c r="P199" s="8">
        <v>2.1111111640930176</v>
      </c>
      <c r="Q199" s="49"/>
    </row>
    <row r="200" spans="1:17">
      <c r="A200" s="28">
        <v>103022803</v>
      </c>
      <c r="B200" s="22" t="s">
        <v>251</v>
      </c>
      <c r="C200" s="22" t="s">
        <v>123</v>
      </c>
      <c r="D200" s="43" t="s">
        <v>6</v>
      </c>
      <c r="E200" s="5">
        <v>35220348</v>
      </c>
      <c r="F200" s="5">
        <v>21352732</v>
      </c>
      <c r="G200" s="6">
        <v>-13867616</v>
      </c>
      <c r="H200" s="8">
        <v>-0.39373874664306641</v>
      </c>
      <c r="I200" s="5">
        <v>180</v>
      </c>
      <c r="J200" s="5">
        <v>64.634933471679688</v>
      </c>
      <c r="K200" s="6">
        <v>-115.36506652832031</v>
      </c>
      <c r="L200" s="8">
        <v>-0.64091706275939941</v>
      </c>
      <c r="M200" s="7">
        <v>15.965446472167969</v>
      </c>
      <c r="N200" s="7">
        <v>47.056053161621094</v>
      </c>
      <c r="O200" s="7">
        <v>31.090606689453125</v>
      </c>
      <c r="P200" s="8">
        <v>1.9473685026168823</v>
      </c>
      <c r="Q200" s="49"/>
    </row>
    <row r="201" spans="1:17">
      <c r="A201" s="28">
        <v>117412003</v>
      </c>
      <c r="B201" s="22" t="s">
        <v>629</v>
      </c>
      <c r="C201" s="22" t="s">
        <v>162</v>
      </c>
      <c r="D201" s="43" t="s">
        <v>6</v>
      </c>
      <c r="E201" s="5">
        <v>26550386</v>
      </c>
      <c r="F201" s="5">
        <v>19951336</v>
      </c>
      <c r="G201" s="6">
        <v>-6599050</v>
      </c>
      <c r="H201" s="8">
        <v>-0.24854817986488342</v>
      </c>
      <c r="I201" s="5">
        <v>183.5</v>
      </c>
      <c r="J201" s="5">
        <v>115.06884765625</v>
      </c>
      <c r="K201" s="6">
        <v>-68.43115234375</v>
      </c>
      <c r="L201" s="8">
        <v>-0.37292182445526123</v>
      </c>
      <c r="M201" s="7">
        <v>15.728094100952148</v>
      </c>
      <c r="N201" s="7">
        <v>25.648891448974609</v>
      </c>
      <c r="O201" s="7">
        <v>9.9207973480224609</v>
      </c>
      <c r="P201" s="8">
        <v>0.63076919317245483</v>
      </c>
      <c r="Q201" s="49"/>
    </row>
    <row r="202" spans="1:17">
      <c r="A202" s="28">
        <v>121392303</v>
      </c>
      <c r="B202" s="22" t="s">
        <v>713</v>
      </c>
      <c r="C202" s="22" t="s">
        <v>160</v>
      </c>
      <c r="D202" s="43" t="s">
        <v>6</v>
      </c>
      <c r="E202" s="5">
        <v>150253168</v>
      </c>
      <c r="F202" s="5">
        <v>96024320</v>
      </c>
      <c r="G202" s="6">
        <v>-54228848</v>
      </c>
      <c r="H202" s="8">
        <v>-0.36091649532318115</v>
      </c>
      <c r="I202" s="5">
        <v>1057.5</v>
      </c>
      <c r="J202" s="5">
        <v>543.005859375</v>
      </c>
      <c r="K202" s="6">
        <v>-514.494140625</v>
      </c>
      <c r="L202" s="8">
        <v>-0.48651927709579468</v>
      </c>
      <c r="M202" s="7">
        <v>17.34876823425293</v>
      </c>
      <c r="N202" s="7">
        <v>34.221294403076172</v>
      </c>
      <c r="O202" s="7">
        <v>16.872526168823242</v>
      </c>
      <c r="P202" s="8">
        <v>0.9725489616394043</v>
      </c>
      <c r="Q202" s="49"/>
    </row>
    <row r="203" spans="1:17">
      <c r="A203" s="28">
        <v>115212503</v>
      </c>
      <c r="B203" s="22" t="s">
        <v>571</v>
      </c>
      <c r="C203" s="22" t="s">
        <v>142</v>
      </c>
      <c r="D203" s="43" t="s">
        <v>6</v>
      </c>
      <c r="E203" s="5">
        <v>42611416</v>
      </c>
      <c r="F203" s="5">
        <v>33935168</v>
      </c>
      <c r="G203" s="6">
        <v>-8676248</v>
      </c>
      <c r="H203" s="8">
        <v>-0.20361322164535522</v>
      </c>
      <c r="I203" s="5">
        <v>261.5</v>
      </c>
      <c r="J203" s="5">
        <v>179.46981811523438</v>
      </c>
      <c r="K203" s="6">
        <v>-82.030181884765625</v>
      </c>
      <c r="L203" s="8">
        <v>-0.31369093060493469</v>
      </c>
      <c r="M203" s="7">
        <v>14.686454772949219</v>
      </c>
      <c r="N203" s="7">
        <v>21.455991744995117</v>
      </c>
      <c r="O203" s="7">
        <v>6.7695369720458984</v>
      </c>
      <c r="P203" s="8">
        <v>0.46093744039535522</v>
      </c>
      <c r="Q203" s="49"/>
    </row>
    <row r="204" spans="1:17">
      <c r="A204" s="28">
        <v>120452003</v>
      </c>
      <c r="B204" s="22" t="s">
        <v>685</v>
      </c>
      <c r="C204" s="22" t="s">
        <v>166</v>
      </c>
      <c r="D204" s="43" t="s">
        <v>6</v>
      </c>
      <c r="E204" s="5">
        <v>161106080</v>
      </c>
      <c r="F204" s="5">
        <v>84792560</v>
      </c>
      <c r="G204" s="6">
        <v>-76313520</v>
      </c>
      <c r="H204" s="8">
        <v>-0.47368490695953369</v>
      </c>
      <c r="I204" s="5">
        <v>1199</v>
      </c>
      <c r="J204" s="5">
        <v>426.440185546875</v>
      </c>
      <c r="K204" s="6">
        <v>-772.559814453125</v>
      </c>
      <c r="L204" s="8">
        <v>-0.64433681964874268</v>
      </c>
      <c r="M204" s="7">
        <v>13.707115173339844</v>
      </c>
      <c r="N204" s="7">
        <v>39.703369140625</v>
      </c>
      <c r="O204" s="7">
        <v>25.996253967285156</v>
      </c>
      <c r="P204" s="8">
        <v>1.8965518474578857</v>
      </c>
      <c r="Q204" s="49"/>
    </row>
    <row r="205" spans="1:17">
      <c r="A205" s="28">
        <v>123463507</v>
      </c>
      <c r="B205" s="22" t="s">
        <v>755</v>
      </c>
      <c r="C205" s="22" t="s">
        <v>167</v>
      </c>
      <c r="D205" s="43" t="s">
        <v>7</v>
      </c>
      <c r="E205" s="5">
        <v>10391069</v>
      </c>
      <c r="F205" s="5">
        <v>6350813</v>
      </c>
      <c r="G205" s="6">
        <v>-4040256</v>
      </c>
      <c r="H205" s="8">
        <v>-0.38882005214691162</v>
      </c>
      <c r="I205" s="5">
        <v>41.5</v>
      </c>
      <c r="J205" s="5">
        <v>19.282474517822266</v>
      </c>
      <c r="K205" s="6">
        <v>-22.217525482177734</v>
      </c>
      <c r="L205" s="8">
        <v>-0.53536206483840942</v>
      </c>
      <c r="M205" s="7">
        <v>32.625</v>
      </c>
      <c r="N205" s="7">
        <v>74.571426391601563</v>
      </c>
      <c r="O205" s="7">
        <v>41.946426391601563</v>
      </c>
      <c r="P205" s="8">
        <v>1.2857142686843872</v>
      </c>
      <c r="Q205" s="49"/>
    </row>
    <row r="206" spans="1:17">
      <c r="A206" s="28">
        <v>113362303</v>
      </c>
      <c r="B206" s="22" t="s">
        <v>522</v>
      </c>
      <c r="C206" s="22" t="s">
        <v>157</v>
      </c>
      <c r="D206" s="43" t="s">
        <v>6</v>
      </c>
      <c r="E206" s="5">
        <v>59445300</v>
      </c>
      <c r="F206" s="5">
        <v>38911508</v>
      </c>
      <c r="G206" s="6">
        <v>-20533792</v>
      </c>
      <c r="H206" s="8">
        <v>-0.34542331099510193</v>
      </c>
      <c r="I206" s="5">
        <v>341.5</v>
      </c>
      <c r="J206" s="5">
        <v>159.63833618164063</v>
      </c>
      <c r="K206" s="6">
        <v>-181.86166381835938</v>
      </c>
      <c r="L206" s="8">
        <v>-0.53253781795501709</v>
      </c>
      <c r="M206" s="7">
        <v>14.132296562194824</v>
      </c>
      <c r="N206" s="7">
        <v>30.834100723266602</v>
      </c>
      <c r="O206" s="7">
        <v>16.701805114746094</v>
      </c>
      <c r="P206" s="8">
        <v>1.1818181276321411</v>
      </c>
      <c r="Q206" s="49"/>
    </row>
    <row r="207" spans="1:17">
      <c r="A207" s="28">
        <v>113382303</v>
      </c>
      <c r="B207" s="22" t="s">
        <v>538</v>
      </c>
      <c r="C207" s="22" t="s">
        <v>159</v>
      </c>
      <c r="D207" s="43" t="s">
        <v>6</v>
      </c>
      <c r="E207" s="5">
        <v>44353252</v>
      </c>
      <c r="F207" s="5">
        <v>28226020</v>
      </c>
      <c r="G207" s="6">
        <v>-16127232</v>
      </c>
      <c r="H207" s="8">
        <v>-0.36360877752304077</v>
      </c>
      <c r="I207" s="5">
        <v>304</v>
      </c>
      <c r="J207" s="5">
        <v>145.07192993164063</v>
      </c>
      <c r="K207" s="6">
        <v>-158.92807006835938</v>
      </c>
      <c r="L207" s="8">
        <v>-0.52278971672058105</v>
      </c>
      <c r="M207" s="7">
        <v>15.961112976074219</v>
      </c>
      <c r="N207" s="7">
        <v>31.922225952148438</v>
      </c>
      <c r="O207" s="7">
        <v>15.961112976074219</v>
      </c>
      <c r="P207" s="8">
        <v>1</v>
      </c>
      <c r="Q207" s="49"/>
    </row>
    <row r="208" spans="1:17">
      <c r="A208" s="28">
        <v>107652207</v>
      </c>
      <c r="B208" s="22" t="s">
        <v>377</v>
      </c>
      <c r="C208" s="22" t="s">
        <v>186</v>
      </c>
      <c r="D208" s="43" t="s">
        <v>7</v>
      </c>
      <c r="E208" s="5">
        <v>4092712.5</v>
      </c>
      <c r="F208" s="5">
        <v>4611471.5</v>
      </c>
      <c r="G208" s="6">
        <v>518759</v>
      </c>
      <c r="H208" s="8">
        <v>0.12675188481807709</v>
      </c>
      <c r="I208" s="5">
        <v>32.5</v>
      </c>
      <c r="J208" s="5">
        <v>32.5</v>
      </c>
      <c r="K208" s="6">
        <v>0</v>
      </c>
      <c r="L208" s="8">
        <v>0</v>
      </c>
      <c r="M208" s="7">
        <v>27.333333969116211</v>
      </c>
      <c r="N208" s="7">
        <v>27.333333969116211</v>
      </c>
      <c r="O208" s="7">
        <v>0</v>
      </c>
      <c r="P208" s="8">
        <v>0</v>
      </c>
      <c r="Q208" s="49"/>
    </row>
    <row r="209" spans="1:17">
      <c r="A209" s="28">
        <v>112672203</v>
      </c>
      <c r="B209" s="22" t="s">
        <v>503</v>
      </c>
      <c r="C209" s="22" t="s">
        <v>188</v>
      </c>
      <c r="D209" s="43" t="s">
        <v>6</v>
      </c>
      <c r="E209" s="5">
        <v>49213084</v>
      </c>
      <c r="F209" s="5">
        <v>29159256</v>
      </c>
      <c r="G209" s="6">
        <v>-20053828</v>
      </c>
      <c r="H209" s="8">
        <v>-0.40748977661132813</v>
      </c>
      <c r="I209" s="5">
        <v>323.5</v>
      </c>
      <c r="J209" s="5">
        <v>128.58110046386719</v>
      </c>
      <c r="K209" s="6">
        <v>-194.91889953613281</v>
      </c>
      <c r="L209" s="8">
        <v>-0.60253137350082397</v>
      </c>
      <c r="M209" s="7">
        <v>15.181564331054688</v>
      </c>
      <c r="N209" s="7">
        <v>37.843898773193359</v>
      </c>
      <c r="O209" s="7">
        <v>22.662334442138672</v>
      </c>
      <c r="P209" s="8">
        <v>1.4927536249160767</v>
      </c>
      <c r="Q209" s="49"/>
    </row>
    <row r="210" spans="1:17">
      <c r="A210" s="28">
        <v>120483302</v>
      </c>
      <c r="B210" s="22" t="s">
        <v>696</v>
      </c>
      <c r="C210" s="22" t="s">
        <v>169</v>
      </c>
      <c r="D210" s="43" t="s">
        <v>6</v>
      </c>
      <c r="E210" s="5">
        <v>219514768</v>
      </c>
      <c r="F210" s="5">
        <v>149675168</v>
      </c>
      <c r="G210" s="6">
        <v>-69839600</v>
      </c>
      <c r="H210" s="8">
        <v>-0.31815445423126221</v>
      </c>
      <c r="I210" s="5">
        <v>884.5</v>
      </c>
      <c r="J210" s="5">
        <v>379.48672485351563</v>
      </c>
      <c r="K210" s="6">
        <v>-505.01327514648438</v>
      </c>
      <c r="L210" s="8">
        <v>-0.57095903158187866</v>
      </c>
      <c r="M210" s="7">
        <v>17.38060188293457</v>
      </c>
      <c r="N210" s="7">
        <v>40.605335235595703</v>
      </c>
      <c r="O210" s="7">
        <v>23.224733352661133</v>
      </c>
      <c r="P210" s="8">
        <v>1.3362444639205933</v>
      </c>
      <c r="Q210" s="49"/>
    </row>
    <row r="211" spans="1:17">
      <c r="A211" s="28">
        <v>120486892</v>
      </c>
      <c r="B211" s="22" t="s">
        <v>701</v>
      </c>
      <c r="C211" s="22" t="s">
        <v>169</v>
      </c>
      <c r="D211" s="43" t="s">
        <v>4</v>
      </c>
      <c r="E211" s="5">
        <v>5654649</v>
      </c>
      <c r="F211" s="5">
        <v>3581579</v>
      </c>
      <c r="G211" s="6">
        <v>-2073070</v>
      </c>
      <c r="H211" s="8">
        <v>-0.36661338806152344</v>
      </c>
      <c r="I211" s="5">
        <v>56.5</v>
      </c>
      <c r="J211" s="5">
        <v>26.057659149169922</v>
      </c>
      <c r="K211" s="6">
        <v>-30.442340850830078</v>
      </c>
      <c r="L211" s="8">
        <v>-0.53880250453948975</v>
      </c>
      <c r="M211" s="7">
        <v>12.26219367980957</v>
      </c>
      <c r="N211" s="7">
        <v>23.757999420166016</v>
      </c>
      <c r="O211" s="7">
        <v>11.495805740356445</v>
      </c>
      <c r="P211" s="8">
        <v>0.93749994039535522</v>
      </c>
      <c r="Q211" s="49"/>
    </row>
    <row r="212" spans="1:17">
      <c r="A212" s="28">
        <v>103023153</v>
      </c>
      <c r="B212" s="22" t="s">
        <v>253</v>
      </c>
      <c r="C212" s="22" t="s">
        <v>123</v>
      </c>
      <c r="D212" s="43" t="s">
        <v>6</v>
      </c>
      <c r="E212" s="5">
        <v>44156420</v>
      </c>
      <c r="F212" s="5">
        <v>26697180</v>
      </c>
      <c r="G212" s="6">
        <v>-17459240</v>
      </c>
      <c r="H212" s="8">
        <v>-0.39539527893066406</v>
      </c>
      <c r="I212" s="5">
        <v>316.5</v>
      </c>
      <c r="J212" s="5">
        <v>137.7696533203125</v>
      </c>
      <c r="K212" s="6">
        <v>-178.7303466796875</v>
      </c>
      <c r="L212" s="8">
        <v>-0.56470882892608643</v>
      </c>
      <c r="M212" s="7">
        <v>13.518855094909668</v>
      </c>
      <c r="N212" s="7">
        <v>32.940311431884766</v>
      </c>
      <c r="O212" s="7">
        <v>19.421455383300781</v>
      </c>
      <c r="P212" s="8">
        <v>1.4366198778152466</v>
      </c>
      <c r="Q212" s="49"/>
    </row>
    <row r="213" spans="1:17">
      <c r="A213" s="28">
        <v>113362403</v>
      </c>
      <c r="B213" s="22" t="s">
        <v>523</v>
      </c>
      <c r="C213" s="22" t="s">
        <v>157</v>
      </c>
      <c r="D213" s="43" t="s">
        <v>6</v>
      </c>
      <c r="E213" s="5">
        <v>64989672</v>
      </c>
      <c r="F213" s="5">
        <v>44491368</v>
      </c>
      <c r="G213" s="6">
        <v>-20498304</v>
      </c>
      <c r="H213" s="8">
        <v>-0.31540864706039429</v>
      </c>
      <c r="I213" s="5">
        <v>451</v>
      </c>
      <c r="J213" s="5">
        <v>258.4324951171875</v>
      </c>
      <c r="K213" s="6">
        <v>-192.5675048828125</v>
      </c>
      <c r="L213" s="8">
        <v>-0.4269789457321167</v>
      </c>
      <c r="M213" s="7">
        <v>16.016530990600586</v>
      </c>
      <c r="N213" s="7">
        <v>27.440908432006836</v>
      </c>
      <c r="O213" s="7">
        <v>11.42437744140625</v>
      </c>
      <c r="P213" s="8">
        <v>0.7132866382598877</v>
      </c>
      <c r="Q213" s="49"/>
    </row>
    <row r="214" spans="1:17">
      <c r="A214" s="28">
        <v>119582503</v>
      </c>
      <c r="B214" s="22" t="s">
        <v>673</v>
      </c>
      <c r="C214" s="22" t="s">
        <v>179</v>
      </c>
      <c r="D214" s="43" t="s">
        <v>6</v>
      </c>
      <c r="E214" s="5">
        <v>21187174</v>
      </c>
      <c r="F214" s="5">
        <v>13285821</v>
      </c>
      <c r="G214" s="6">
        <v>-7901353</v>
      </c>
      <c r="H214" s="8">
        <v>-0.37293094396591187</v>
      </c>
      <c r="I214" s="5">
        <v>154</v>
      </c>
      <c r="J214" s="5">
        <v>75.945220947265625</v>
      </c>
      <c r="K214" s="6">
        <v>-78.054779052734375</v>
      </c>
      <c r="L214" s="8">
        <v>-0.50684922933578491</v>
      </c>
      <c r="M214" s="7">
        <v>13.736749649047852</v>
      </c>
      <c r="N214" s="7">
        <v>30.365447998046875</v>
      </c>
      <c r="O214" s="7">
        <v>16.628698348999023</v>
      </c>
      <c r="P214" s="8">
        <v>1.2105264663696289</v>
      </c>
      <c r="Q214" s="49"/>
    </row>
    <row r="215" spans="1:17">
      <c r="A215" s="28">
        <v>104372003</v>
      </c>
      <c r="B215" s="22" t="s">
        <v>302</v>
      </c>
      <c r="C215" s="22" t="s">
        <v>158</v>
      </c>
      <c r="D215" s="43" t="s">
        <v>6</v>
      </c>
      <c r="E215" s="5">
        <v>28537998</v>
      </c>
      <c r="F215" s="5">
        <v>19143704</v>
      </c>
      <c r="G215" s="6">
        <v>-9394294</v>
      </c>
      <c r="H215" s="8">
        <v>-0.32918545603752136</v>
      </c>
      <c r="I215" s="5">
        <v>218.5</v>
      </c>
      <c r="J215" s="5">
        <v>116.97190093994141</v>
      </c>
      <c r="K215" s="6">
        <v>-101.52809906005859</v>
      </c>
      <c r="L215" s="8">
        <v>-0.46465948224067688</v>
      </c>
      <c r="M215" s="7">
        <v>14.40412425994873</v>
      </c>
      <c r="N215" s="7">
        <v>27.665063858032227</v>
      </c>
      <c r="O215" s="7">
        <v>13.260939598083496</v>
      </c>
      <c r="P215" s="8">
        <v>0.920634925365448</v>
      </c>
      <c r="Q215" s="49"/>
    </row>
    <row r="216" spans="1:17">
      <c r="A216" s="28">
        <v>199025446</v>
      </c>
      <c r="B216" s="22" t="s">
        <v>955</v>
      </c>
      <c r="C216" s="22" t="s">
        <v>123</v>
      </c>
      <c r="D216" s="43" t="s">
        <v>4</v>
      </c>
      <c r="E216" s="5">
        <v>24836672</v>
      </c>
      <c r="F216" s="5">
        <v>15034977</v>
      </c>
      <c r="G216" s="6">
        <v>-9801695</v>
      </c>
      <c r="H216" s="8">
        <v>-0.39464607834815979</v>
      </c>
      <c r="I216" s="5">
        <v>129</v>
      </c>
      <c r="J216" s="5">
        <v>38.609832763671875</v>
      </c>
      <c r="K216" s="6">
        <v>-90.390167236328125</v>
      </c>
      <c r="L216" s="8">
        <v>-0.70069897174835205</v>
      </c>
      <c r="M216" s="7">
        <v>14.543147087097168</v>
      </c>
      <c r="N216" s="7">
        <v>68.240921020507813</v>
      </c>
      <c r="O216" s="7">
        <v>53.697772979736328</v>
      </c>
      <c r="P216" s="8">
        <v>3.692307710647583</v>
      </c>
      <c r="Q216" s="49"/>
    </row>
    <row r="217" spans="1:17">
      <c r="A217" s="28">
        <v>113362603</v>
      </c>
      <c r="B217" s="22" t="s">
        <v>524</v>
      </c>
      <c r="C217" s="22" t="s">
        <v>157</v>
      </c>
      <c r="D217" s="43" t="s">
        <v>6</v>
      </c>
      <c r="E217" s="5">
        <v>71048984</v>
      </c>
      <c r="F217" s="5">
        <v>47431912</v>
      </c>
      <c r="G217" s="6">
        <v>-23617072</v>
      </c>
      <c r="H217" s="8">
        <v>-0.33240547776222229</v>
      </c>
      <c r="I217" s="5">
        <v>542</v>
      </c>
      <c r="J217" s="5">
        <v>281.51187133789063</v>
      </c>
      <c r="K217" s="6">
        <v>-260.48812866210938</v>
      </c>
      <c r="L217" s="8">
        <v>-0.48060539364814758</v>
      </c>
      <c r="M217" s="7">
        <v>16.343759536743164</v>
      </c>
      <c r="N217" s="7">
        <v>30.469436645507813</v>
      </c>
      <c r="O217" s="7">
        <v>14.125677108764648</v>
      </c>
      <c r="P217" s="8">
        <v>0.86428564786911011</v>
      </c>
      <c r="Q217" s="49"/>
    </row>
    <row r="218" spans="1:17">
      <c r="A218" s="28">
        <v>105252602</v>
      </c>
      <c r="B218" s="22" t="s">
        <v>334</v>
      </c>
      <c r="C218" s="22" t="s">
        <v>146</v>
      </c>
      <c r="D218" s="43" t="s">
        <v>6</v>
      </c>
      <c r="E218" s="5">
        <v>210316000</v>
      </c>
      <c r="F218" s="5">
        <v>147996320</v>
      </c>
      <c r="G218" s="6">
        <v>-62319680</v>
      </c>
      <c r="H218" s="8">
        <v>-0.29631450772285461</v>
      </c>
      <c r="I218" s="5">
        <v>1233</v>
      </c>
      <c r="J218" s="5">
        <v>692.546142578125</v>
      </c>
      <c r="K218" s="6">
        <v>-540.453857421875</v>
      </c>
      <c r="L218" s="8">
        <v>-0.43832430243492126</v>
      </c>
      <c r="M218" s="7">
        <v>16.952632904052734</v>
      </c>
      <c r="N218" s="7">
        <v>31.807590484619141</v>
      </c>
      <c r="O218" s="7">
        <v>14.854957580566406</v>
      </c>
      <c r="P218" s="8">
        <v>0.87626254558563232</v>
      </c>
      <c r="Q218" s="49"/>
    </row>
    <row r="219" spans="1:17">
      <c r="A219" s="28">
        <v>105252807</v>
      </c>
      <c r="B219" s="22" t="s">
        <v>335</v>
      </c>
      <c r="C219" s="22" t="s">
        <v>146</v>
      </c>
      <c r="D219" s="43" t="s">
        <v>7</v>
      </c>
      <c r="E219" s="5">
        <v>7580165</v>
      </c>
      <c r="F219" s="5">
        <v>7209961.5</v>
      </c>
      <c r="G219" s="6">
        <v>-370203.5</v>
      </c>
      <c r="H219" s="8">
        <v>-4.8838447779417038E-2</v>
      </c>
      <c r="I219" s="5">
        <v>49</v>
      </c>
      <c r="J219" s="5">
        <v>43.943317413330078</v>
      </c>
      <c r="K219" s="6">
        <v>-5.0566825866699219</v>
      </c>
      <c r="L219" s="8">
        <v>-0.1031976044178009</v>
      </c>
      <c r="M219" s="7">
        <v>30.130434036254883</v>
      </c>
      <c r="N219" s="7">
        <v>34.650001525878906</v>
      </c>
      <c r="O219" s="7">
        <v>4.5195674896240234</v>
      </c>
      <c r="P219" s="8">
        <v>0.15000008046627045</v>
      </c>
      <c r="Q219" s="49"/>
    </row>
    <row r="220" spans="1:17">
      <c r="A220" s="28">
        <v>105257512</v>
      </c>
      <c r="B220" s="22" t="s">
        <v>343</v>
      </c>
      <c r="C220" s="22" t="s">
        <v>146</v>
      </c>
      <c r="D220" s="43" t="s">
        <v>4</v>
      </c>
      <c r="E220" s="5">
        <v>6892143</v>
      </c>
      <c r="F220" s="5">
        <v>5254923</v>
      </c>
      <c r="G220" s="6">
        <v>-1637220</v>
      </c>
      <c r="H220" s="8">
        <v>-0.23754875361919403</v>
      </c>
      <c r="I220" s="5">
        <v>71</v>
      </c>
      <c r="J220" s="5">
        <v>43.859729766845703</v>
      </c>
      <c r="K220" s="6">
        <v>-27.140270233154297</v>
      </c>
      <c r="L220" s="8">
        <v>-0.38225731253623962</v>
      </c>
      <c r="M220" s="7">
        <v>12.818514823913574</v>
      </c>
      <c r="N220" s="7">
        <v>22.263736724853516</v>
      </c>
      <c r="O220" s="7">
        <v>9.4452219009399414</v>
      </c>
      <c r="P220" s="8">
        <v>0.73684215545654297</v>
      </c>
      <c r="Q220" s="49"/>
    </row>
    <row r="221" spans="1:17">
      <c r="A221" s="28">
        <v>126513440</v>
      </c>
      <c r="B221" s="22" t="s">
        <v>868</v>
      </c>
      <c r="C221" s="22" t="s">
        <v>172</v>
      </c>
      <c r="D221" s="43" t="s">
        <v>4</v>
      </c>
      <c r="E221" s="5">
        <v>29851976</v>
      </c>
      <c r="F221" s="5">
        <v>21959828</v>
      </c>
      <c r="G221" s="6">
        <v>-7892148</v>
      </c>
      <c r="H221" s="8">
        <v>-0.26437607407569885</v>
      </c>
      <c r="I221" s="5">
        <v>167.5</v>
      </c>
      <c r="J221" s="5">
        <v>97.871734619140625</v>
      </c>
      <c r="K221" s="6">
        <v>-69.628265380859375</v>
      </c>
      <c r="L221" s="8">
        <v>-0.41569113731384277</v>
      </c>
      <c r="M221" s="7">
        <v>15.175504684448242</v>
      </c>
      <c r="N221" s="7">
        <v>27.521677017211914</v>
      </c>
      <c r="O221" s="7">
        <v>12.346172332763672</v>
      </c>
      <c r="P221" s="8">
        <v>0.81355923414230347</v>
      </c>
      <c r="Q221" s="49"/>
    </row>
    <row r="222" spans="1:17">
      <c r="A222" s="28">
        <v>126511563</v>
      </c>
      <c r="B222" s="22" t="s">
        <v>839</v>
      </c>
      <c r="C222" s="22" t="s">
        <v>172</v>
      </c>
      <c r="D222" s="43" t="s">
        <v>4</v>
      </c>
      <c r="E222" s="5">
        <v>8691250</v>
      </c>
      <c r="F222" s="5">
        <v>5804131</v>
      </c>
      <c r="G222" s="6">
        <v>-2887119</v>
      </c>
      <c r="H222" s="8">
        <v>-0.33218684792518616</v>
      </c>
      <c r="I222" s="5">
        <v>59</v>
      </c>
      <c r="J222" s="5">
        <v>34.299430847167969</v>
      </c>
      <c r="K222" s="6">
        <v>-24.700569152832031</v>
      </c>
      <c r="L222" s="8">
        <v>-0.41865372657775879</v>
      </c>
      <c r="M222" s="7">
        <v>16.423200607299805</v>
      </c>
      <c r="N222" s="7">
        <v>28.98211669921875</v>
      </c>
      <c r="O222" s="7">
        <v>12.558916091918945</v>
      </c>
      <c r="P222" s="8">
        <v>0.76470577716827393</v>
      </c>
      <c r="Q222" s="49"/>
    </row>
    <row r="223" spans="1:17">
      <c r="A223" s="28">
        <v>126513100</v>
      </c>
      <c r="B223" s="22" t="s">
        <v>853</v>
      </c>
      <c r="C223" s="22" t="s">
        <v>172</v>
      </c>
      <c r="D223" s="43" t="s">
        <v>4</v>
      </c>
      <c r="E223" s="5">
        <v>9703745</v>
      </c>
      <c r="F223" s="5">
        <v>6050734</v>
      </c>
      <c r="G223" s="6">
        <v>-3653011</v>
      </c>
      <c r="H223" s="8">
        <v>-0.37645372748374939</v>
      </c>
      <c r="I223" s="5">
        <v>112</v>
      </c>
      <c r="J223" s="5">
        <v>18.488815307617188</v>
      </c>
      <c r="K223" s="6">
        <v>-93.511184692382813</v>
      </c>
      <c r="L223" s="8">
        <v>-0.83492130041122437</v>
      </c>
      <c r="M223" s="7">
        <v>12.162930488586426</v>
      </c>
      <c r="N223" s="7">
        <v>87.16766357421875</v>
      </c>
      <c r="O223" s="7">
        <v>75.004730224609375</v>
      </c>
      <c r="P223" s="8">
        <v>6.1666660308837891</v>
      </c>
      <c r="Q223" s="49"/>
    </row>
    <row r="224" spans="1:17">
      <c r="A224" s="28">
        <v>108053003</v>
      </c>
      <c r="B224" s="22" t="s">
        <v>398</v>
      </c>
      <c r="C224" s="22" t="s">
        <v>126</v>
      </c>
      <c r="D224" s="43" t="s">
        <v>6</v>
      </c>
      <c r="E224" s="5">
        <v>22210794</v>
      </c>
      <c r="F224" s="5">
        <v>15670750</v>
      </c>
      <c r="G224" s="6">
        <v>-6540044</v>
      </c>
      <c r="H224" s="8">
        <v>-0.29445341229438782</v>
      </c>
      <c r="I224" s="5">
        <v>156</v>
      </c>
      <c r="J224" s="5">
        <v>83.684700012207031</v>
      </c>
      <c r="K224" s="6">
        <v>-72.315299987792969</v>
      </c>
      <c r="L224" s="8">
        <v>-0.46355962753295898</v>
      </c>
      <c r="M224" s="7">
        <v>14.980987548828125</v>
      </c>
      <c r="N224" s="7">
        <v>28.916790008544922</v>
      </c>
      <c r="O224" s="7">
        <v>13.935802459716797</v>
      </c>
      <c r="P224" s="8">
        <v>0.93023258447647095</v>
      </c>
      <c r="Q224" s="49"/>
    </row>
    <row r="225" spans="1:17">
      <c r="A225" s="28">
        <v>120450003</v>
      </c>
      <c r="B225" s="22" t="s">
        <v>684</v>
      </c>
      <c r="C225" s="22" t="s">
        <v>166</v>
      </c>
      <c r="D225" s="43" t="s">
        <v>4</v>
      </c>
      <c r="E225" s="5">
        <v>1783540</v>
      </c>
      <c r="F225" s="5">
        <v>1033703</v>
      </c>
      <c r="G225" s="6">
        <v>-749837</v>
      </c>
      <c r="H225" s="8">
        <v>-0.42042061686515808</v>
      </c>
      <c r="I225" s="5">
        <v>16.5</v>
      </c>
      <c r="J225" s="5">
        <v>6.7613973617553711</v>
      </c>
      <c r="K225" s="6">
        <v>-9.7386026382446289</v>
      </c>
      <c r="L225" s="8">
        <v>-0.59021836519241333</v>
      </c>
      <c r="M225" s="7">
        <v>7.9456925392150879</v>
      </c>
      <c r="N225" s="7">
        <v>20.65880012512207</v>
      </c>
      <c r="O225" s="7">
        <v>12.713108062744141</v>
      </c>
      <c r="P225" s="8">
        <v>1.5999999046325684</v>
      </c>
      <c r="Q225" s="49"/>
    </row>
    <row r="226" spans="1:17">
      <c r="A226" s="28">
        <v>121398065</v>
      </c>
      <c r="B226" s="22" t="s">
        <v>725</v>
      </c>
      <c r="C226" s="22" t="s">
        <v>160</v>
      </c>
      <c r="D226" s="43" t="s">
        <v>4</v>
      </c>
      <c r="E226" s="5">
        <v>17907304</v>
      </c>
      <c r="F226" s="5">
        <v>13008398</v>
      </c>
      <c r="G226" s="6">
        <v>-4898906</v>
      </c>
      <c r="H226" s="8">
        <v>-0.27357026934623718</v>
      </c>
      <c r="I226" s="5">
        <v>157.5</v>
      </c>
      <c r="J226" s="5">
        <v>85.773834228515625</v>
      </c>
      <c r="K226" s="6">
        <v>-71.726165771484375</v>
      </c>
      <c r="L226" s="8">
        <v>-0.45540422201156616</v>
      </c>
      <c r="M226" s="7">
        <v>14.676755905151367</v>
      </c>
      <c r="N226" s="7">
        <v>30.718790054321289</v>
      </c>
      <c r="O226" s="7">
        <v>16.042034149169922</v>
      </c>
      <c r="P226" s="8">
        <v>1.0930231809616089</v>
      </c>
      <c r="Q226" s="49"/>
    </row>
    <row r="227" spans="1:17">
      <c r="A227" s="28">
        <v>114062003</v>
      </c>
      <c r="B227" s="22" t="s">
        <v>550</v>
      </c>
      <c r="C227" s="22" t="s">
        <v>127</v>
      </c>
      <c r="D227" s="43" t="s">
        <v>6</v>
      </c>
      <c r="E227" s="5">
        <v>98214944</v>
      </c>
      <c r="F227" s="5">
        <v>67340760</v>
      </c>
      <c r="G227" s="6">
        <v>-30874184</v>
      </c>
      <c r="H227" s="8">
        <v>-0.31435322761535645</v>
      </c>
      <c r="I227" s="5">
        <v>572</v>
      </c>
      <c r="J227" s="5">
        <v>240.58779907226563</v>
      </c>
      <c r="K227" s="6">
        <v>-331.41220092773438</v>
      </c>
      <c r="L227" s="8">
        <v>-0.5793919563293457</v>
      </c>
      <c r="M227" s="7">
        <v>14.625459671020508</v>
      </c>
      <c r="N227" s="7">
        <v>33.465034484863281</v>
      </c>
      <c r="O227" s="7">
        <v>18.839574813842773</v>
      </c>
      <c r="P227" s="8">
        <v>1.2881355285644531</v>
      </c>
      <c r="Q227" s="49"/>
    </row>
    <row r="228" spans="1:17">
      <c r="A228" s="28">
        <v>112013054</v>
      </c>
      <c r="B228" s="22" t="s">
        <v>490</v>
      </c>
      <c r="C228" s="22" t="s">
        <v>122</v>
      </c>
      <c r="D228" s="43" t="s">
        <v>6</v>
      </c>
      <c r="E228" s="5">
        <v>31841524</v>
      </c>
      <c r="F228" s="5">
        <v>25053488</v>
      </c>
      <c r="G228" s="6">
        <v>-6788036</v>
      </c>
      <c r="H228" s="8">
        <v>-0.21318188309669495</v>
      </c>
      <c r="I228" s="5">
        <v>139.5</v>
      </c>
      <c r="J228" s="5">
        <v>66.529045104980469</v>
      </c>
      <c r="K228" s="6">
        <v>-72.970954895019531</v>
      </c>
      <c r="L228" s="8">
        <v>-0.52308928966522217</v>
      </c>
      <c r="M228" s="7">
        <v>14.224028587341309</v>
      </c>
      <c r="N228" s="7">
        <v>32.577613830566406</v>
      </c>
      <c r="O228" s="7">
        <v>18.353584289550781</v>
      </c>
      <c r="P228" s="8">
        <v>1.2903225421905518</v>
      </c>
      <c r="Q228" s="49"/>
    </row>
    <row r="229" spans="1:17">
      <c r="A229" s="28">
        <v>105253303</v>
      </c>
      <c r="B229" s="22" t="s">
        <v>337</v>
      </c>
      <c r="C229" s="22" t="s">
        <v>146</v>
      </c>
      <c r="D229" s="43" t="s">
        <v>6</v>
      </c>
      <c r="E229" s="5">
        <v>27969210</v>
      </c>
      <c r="F229" s="5">
        <v>19815100</v>
      </c>
      <c r="G229" s="6">
        <v>-8154110</v>
      </c>
      <c r="H229" s="8">
        <v>-0.29153880476951599</v>
      </c>
      <c r="I229" s="5">
        <v>214</v>
      </c>
      <c r="J229" s="5">
        <v>122.06532287597656</v>
      </c>
      <c r="K229" s="6">
        <v>-91.934677124023438</v>
      </c>
      <c r="L229" s="8">
        <v>-0.4296012818813324</v>
      </c>
      <c r="M229" s="7">
        <v>16.54157829284668</v>
      </c>
      <c r="N229" s="7">
        <v>32.196998596191406</v>
      </c>
      <c r="O229" s="7">
        <v>15.655420303344727</v>
      </c>
      <c r="P229" s="8">
        <v>0.94642847776412964</v>
      </c>
      <c r="Q229" s="49"/>
    </row>
    <row r="230" spans="1:17">
      <c r="A230" s="28">
        <v>112282004</v>
      </c>
      <c r="B230" s="22" t="s">
        <v>495</v>
      </c>
      <c r="C230" s="22" t="s">
        <v>149</v>
      </c>
      <c r="D230" s="43" t="s">
        <v>6</v>
      </c>
      <c r="E230" s="5">
        <v>8361879.5</v>
      </c>
      <c r="F230" s="5">
        <v>5457867</v>
      </c>
      <c r="G230" s="6">
        <v>-2904012.5</v>
      </c>
      <c r="H230" s="8">
        <v>-0.34729182720184326</v>
      </c>
      <c r="I230" s="5">
        <v>71</v>
      </c>
      <c r="J230" s="5">
        <v>36.353321075439453</v>
      </c>
      <c r="K230" s="6">
        <v>-34.646678924560547</v>
      </c>
      <c r="L230" s="8">
        <v>-0.48798137903213501</v>
      </c>
      <c r="M230" s="7">
        <v>11.833999633789063</v>
      </c>
      <c r="N230" s="7">
        <v>20.97845458984375</v>
      </c>
      <c r="O230" s="7">
        <v>9.1444549560546875</v>
      </c>
      <c r="P230" s="8">
        <v>0.77272731065750122</v>
      </c>
      <c r="Q230" s="49"/>
    </row>
    <row r="231" spans="1:17">
      <c r="A231" s="28">
        <v>104432503</v>
      </c>
      <c r="B231" s="22" t="s">
        <v>312</v>
      </c>
      <c r="C231" s="22" t="s">
        <v>164</v>
      </c>
      <c r="D231" s="43" t="s">
        <v>6</v>
      </c>
      <c r="E231" s="5">
        <v>19205232</v>
      </c>
      <c r="F231" s="5">
        <v>9210206</v>
      </c>
      <c r="G231" s="6">
        <v>-9995026</v>
      </c>
      <c r="H231" s="8">
        <v>-0.52043247222900391</v>
      </c>
      <c r="I231" s="5">
        <v>111.5</v>
      </c>
      <c r="J231" s="5">
        <v>35.222068786621094</v>
      </c>
      <c r="K231" s="6">
        <v>-76.277931213378906</v>
      </c>
      <c r="L231" s="8">
        <v>-0.68410700559616089</v>
      </c>
      <c r="M231" s="7">
        <v>11.37250804901123</v>
      </c>
      <c r="N231" s="7">
        <v>33.034427642822266</v>
      </c>
      <c r="O231" s="7">
        <v>21.661918640136719</v>
      </c>
      <c r="P231" s="8">
        <v>1.9047619104385376</v>
      </c>
      <c r="Q231" s="49"/>
    </row>
    <row r="232" spans="1:17">
      <c r="A232" s="28">
        <v>101262507</v>
      </c>
      <c r="B232" s="22" t="s">
        <v>197</v>
      </c>
      <c r="C232" s="22" t="s">
        <v>147</v>
      </c>
      <c r="D232" s="43" t="s">
        <v>7</v>
      </c>
      <c r="E232" s="5">
        <v>7748691.5</v>
      </c>
      <c r="F232" s="5">
        <v>6900423</v>
      </c>
      <c r="G232" s="6">
        <v>-848268.5</v>
      </c>
      <c r="H232" s="8">
        <v>-0.10947248339653015</v>
      </c>
      <c r="I232" s="5">
        <v>45</v>
      </c>
      <c r="J232" s="5">
        <v>37.638568878173828</v>
      </c>
      <c r="K232" s="6">
        <v>-7.3614311218261719</v>
      </c>
      <c r="L232" s="8">
        <v>-0.16358736157417297</v>
      </c>
      <c r="M232" s="7">
        <v>23</v>
      </c>
      <c r="N232" s="7">
        <v>28.75</v>
      </c>
      <c r="O232" s="7">
        <v>5.75</v>
      </c>
      <c r="P232" s="8">
        <v>0.25</v>
      </c>
      <c r="Q232" s="49"/>
    </row>
    <row r="233" spans="1:17">
      <c r="A233" s="28">
        <v>119350001</v>
      </c>
      <c r="B233" s="22" t="s">
        <v>659</v>
      </c>
      <c r="C233" s="22" t="s">
        <v>156</v>
      </c>
      <c r="D233" s="43" t="s">
        <v>4</v>
      </c>
      <c r="E233" s="5">
        <v>2188995</v>
      </c>
      <c r="F233" s="5">
        <v>1489440</v>
      </c>
      <c r="G233" s="6">
        <v>-699555</v>
      </c>
      <c r="H233" s="8">
        <v>-0.31957817077636719</v>
      </c>
      <c r="I233" s="5">
        <v>22</v>
      </c>
      <c r="J233" s="5">
        <v>9.6837997436523438</v>
      </c>
      <c r="K233" s="6">
        <v>-12.316200256347656</v>
      </c>
      <c r="L233" s="8">
        <v>-0.55982726812362671</v>
      </c>
      <c r="M233" s="7">
        <v>10.475714683532715</v>
      </c>
      <c r="N233" s="7">
        <v>36.665000915527344</v>
      </c>
      <c r="O233" s="7">
        <v>26.189285278320313</v>
      </c>
      <c r="P233" s="8">
        <v>2.5</v>
      </c>
      <c r="Q233" s="49"/>
    </row>
    <row r="234" spans="1:17">
      <c r="A234" s="28">
        <v>108112003</v>
      </c>
      <c r="B234" s="22" t="s">
        <v>416</v>
      </c>
      <c r="C234" s="22" t="s">
        <v>132</v>
      </c>
      <c r="D234" s="43" t="s">
        <v>6</v>
      </c>
      <c r="E234" s="5">
        <v>11928500</v>
      </c>
      <c r="F234" s="5">
        <v>7158469</v>
      </c>
      <c r="G234" s="6">
        <v>-4770031</v>
      </c>
      <c r="H234" s="8">
        <v>-0.39988523721694946</v>
      </c>
      <c r="I234" s="5">
        <v>103.5</v>
      </c>
      <c r="J234" s="5">
        <v>46.725963592529297</v>
      </c>
      <c r="K234" s="6">
        <v>-56.774036407470703</v>
      </c>
      <c r="L234" s="8">
        <v>-0.54854142665863037</v>
      </c>
      <c r="M234" s="7">
        <v>10.946322441101074</v>
      </c>
      <c r="N234" s="7">
        <v>22.270103454589844</v>
      </c>
      <c r="O234" s="7">
        <v>11.32378101348877</v>
      </c>
      <c r="P234" s="8">
        <v>1.0344827175140381</v>
      </c>
      <c r="Q234" s="49"/>
    </row>
    <row r="235" spans="1:17">
      <c r="A235" s="28">
        <v>100510000</v>
      </c>
      <c r="B235" s="22" t="s">
        <v>192</v>
      </c>
      <c r="C235" s="22" t="s">
        <v>172</v>
      </c>
      <c r="D235" s="43" t="s">
        <v>4</v>
      </c>
      <c r="E235" s="5">
        <v>28265096</v>
      </c>
      <c r="F235" s="5">
        <v>19923432</v>
      </c>
      <c r="G235" s="6">
        <v>-8341664</v>
      </c>
      <c r="H235" s="8">
        <v>-0.29512244462966919</v>
      </c>
      <c r="I235" s="5">
        <v>196</v>
      </c>
      <c r="J235" s="5">
        <v>86.312217712402344</v>
      </c>
      <c r="K235" s="6">
        <v>-109.68778228759766</v>
      </c>
      <c r="L235" s="8">
        <v>-0.55963152647018433</v>
      </c>
      <c r="M235" s="7">
        <v>17.129400253295898</v>
      </c>
      <c r="N235" s="7">
        <v>40.96160888671875</v>
      </c>
      <c r="O235" s="7">
        <v>23.832208633422852</v>
      </c>
      <c r="P235" s="8">
        <v>1.3913043737411499</v>
      </c>
      <c r="Q235" s="49"/>
    </row>
    <row r="236" spans="1:17">
      <c r="A236" s="28">
        <v>114062503</v>
      </c>
      <c r="B236" s="22" t="s">
        <v>551</v>
      </c>
      <c r="C236" s="22" t="s">
        <v>127</v>
      </c>
      <c r="D236" s="43" t="s">
        <v>6</v>
      </c>
      <c r="E236" s="5">
        <v>47011188</v>
      </c>
      <c r="F236" s="5">
        <v>27212820</v>
      </c>
      <c r="G236" s="6">
        <v>-19798368</v>
      </c>
      <c r="H236" s="8">
        <v>-0.42114162445068359</v>
      </c>
      <c r="I236" s="5">
        <v>326</v>
      </c>
      <c r="J236" s="5">
        <v>128.73446655273438</v>
      </c>
      <c r="K236" s="6">
        <v>-197.26553344726563</v>
      </c>
      <c r="L236" s="8">
        <v>-0.60510897636413574</v>
      </c>
      <c r="M236" s="7">
        <v>14.203202247619629</v>
      </c>
      <c r="N236" s="7">
        <v>34.127140045166016</v>
      </c>
      <c r="O236" s="7">
        <v>19.923938751220703</v>
      </c>
      <c r="P236" s="8">
        <v>1.4027779102325439</v>
      </c>
      <c r="Q236" s="49"/>
    </row>
    <row r="237" spans="1:17">
      <c r="A237" s="28">
        <v>126510021</v>
      </c>
      <c r="B237" s="22" t="s">
        <v>834</v>
      </c>
      <c r="C237" s="22" t="s">
        <v>172</v>
      </c>
      <c r="D237" s="43" t="s">
        <v>4</v>
      </c>
      <c r="E237" s="5">
        <v>7710345</v>
      </c>
      <c r="F237" s="5">
        <v>5452191</v>
      </c>
      <c r="G237" s="6">
        <v>-2258154</v>
      </c>
      <c r="H237" s="8">
        <v>-0.29287326335906982</v>
      </c>
      <c r="I237" s="5">
        <v>59.5</v>
      </c>
      <c r="J237" s="5">
        <v>30.926685333251953</v>
      </c>
      <c r="K237" s="6">
        <v>-28.573314666748047</v>
      </c>
      <c r="L237" s="8">
        <v>-0.48022377490997314</v>
      </c>
      <c r="M237" s="7">
        <v>15.079242706298828</v>
      </c>
      <c r="N237" s="7">
        <v>35.543930053710938</v>
      </c>
      <c r="O237" s="7">
        <v>20.464687347412109</v>
      </c>
      <c r="P237" s="8">
        <v>1.3571429252624512</v>
      </c>
      <c r="Q237" s="49"/>
    </row>
    <row r="238" spans="1:17">
      <c r="A238" s="28">
        <v>103023807</v>
      </c>
      <c r="B238" s="22" t="s">
        <v>255</v>
      </c>
      <c r="C238" s="22" t="s">
        <v>123</v>
      </c>
      <c r="D238" s="43" t="s">
        <v>7</v>
      </c>
      <c r="E238" s="5">
        <v>6413570</v>
      </c>
      <c r="F238" s="5">
        <v>7441481.5</v>
      </c>
      <c r="G238" s="6">
        <v>1027911.5</v>
      </c>
      <c r="H238" s="8">
        <v>0.16027134656906128</v>
      </c>
      <c r="I238" s="5">
        <v>58</v>
      </c>
      <c r="J238" s="5">
        <v>58</v>
      </c>
      <c r="K238" s="6">
        <v>0</v>
      </c>
      <c r="L238" s="8">
        <v>0</v>
      </c>
      <c r="M238" s="7">
        <v>23.866666793823242</v>
      </c>
      <c r="N238" s="7">
        <v>23.866666793823242</v>
      </c>
      <c r="O238" s="7">
        <v>0</v>
      </c>
      <c r="P238" s="8">
        <v>0</v>
      </c>
      <c r="Q238" s="49"/>
    </row>
    <row r="239" spans="1:17">
      <c r="A239" s="28">
        <v>111292304</v>
      </c>
      <c r="B239" s="22" t="s">
        <v>474</v>
      </c>
      <c r="C239" s="22" t="s">
        <v>150</v>
      </c>
      <c r="D239" s="43" t="s">
        <v>6</v>
      </c>
      <c r="E239" s="5">
        <v>7723266</v>
      </c>
      <c r="F239" s="5">
        <v>4348602.5</v>
      </c>
      <c r="G239" s="6">
        <v>-3374663.5</v>
      </c>
      <c r="H239" s="8">
        <v>-0.43694773316383362</v>
      </c>
      <c r="I239" s="5">
        <v>61</v>
      </c>
      <c r="J239" s="5">
        <v>21.378364562988281</v>
      </c>
      <c r="K239" s="6">
        <v>-39.621635437011719</v>
      </c>
      <c r="L239" s="8">
        <v>-0.64953500032424927</v>
      </c>
      <c r="M239" s="7">
        <v>11.87962532043457</v>
      </c>
      <c r="N239" s="7">
        <v>38.014801025390625</v>
      </c>
      <c r="O239" s="7">
        <v>26.135175704956055</v>
      </c>
      <c r="P239" s="8">
        <v>2.2000000476837158</v>
      </c>
      <c r="Q239" s="49"/>
    </row>
    <row r="240" spans="1:17">
      <c r="A240" s="28">
        <v>106272003</v>
      </c>
      <c r="B240" s="22" t="s">
        <v>361</v>
      </c>
      <c r="C240" s="22" t="s">
        <v>148</v>
      </c>
      <c r="D240" s="43" t="s">
        <v>6</v>
      </c>
      <c r="E240" s="5">
        <v>13774686</v>
      </c>
      <c r="F240" s="5">
        <v>6623951.5</v>
      </c>
      <c r="G240" s="6">
        <v>-7150734.5</v>
      </c>
      <c r="H240" s="8">
        <v>-0.51912140846252441</v>
      </c>
      <c r="I240" s="5">
        <v>86.5</v>
      </c>
      <c r="J240" s="5">
        <v>22.448814392089844</v>
      </c>
      <c r="K240" s="6">
        <v>-64.051185607910156</v>
      </c>
      <c r="L240" s="8">
        <v>-0.74047613143920898</v>
      </c>
      <c r="M240" s="7">
        <v>10.723877906799316</v>
      </c>
      <c r="N240" s="7">
        <v>43.967899322509766</v>
      </c>
      <c r="O240" s="7">
        <v>33.244022369384766</v>
      </c>
      <c r="P240" s="8">
        <v>3.0999999046325684</v>
      </c>
      <c r="Q240" s="49"/>
    </row>
    <row r="241" spans="1:17">
      <c r="A241" s="28">
        <v>119583003</v>
      </c>
      <c r="B241" s="22" t="s">
        <v>674</v>
      </c>
      <c r="C241" s="22" t="s">
        <v>179</v>
      </c>
      <c r="D241" s="43" t="s">
        <v>6</v>
      </c>
      <c r="E241" s="5">
        <v>15493890</v>
      </c>
      <c r="F241" s="5">
        <v>9064128</v>
      </c>
      <c r="G241" s="6">
        <v>-6429762</v>
      </c>
      <c r="H241" s="8">
        <v>-0.41498693823814392</v>
      </c>
      <c r="I241" s="5">
        <v>125</v>
      </c>
      <c r="J241" s="5">
        <v>51.498390197753906</v>
      </c>
      <c r="K241" s="6">
        <v>-73.501609802246094</v>
      </c>
      <c r="L241" s="8">
        <v>-0.58801287412643433</v>
      </c>
      <c r="M241" s="7">
        <v>11.470088005065918</v>
      </c>
      <c r="N241" s="7">
        <v>26.895380020141602</v>
      </c>
      <c r="O241" s="7">
        <v>15.425292015075684</v>
      </c>
      <c r="P241" s="8">
        <v>1.3448276519775391</v>
      </c>
      <c r="Q241" s="49"/>
    </row>
    <row r="242" spans="1:17">
      <c r="A242" s="28">
        <v>108112203</v>
      </c>
      <c r="B242" s="22" t="s">
        <v>417</v>
      </c>
      <c r="C242" s="22" t="s">
        <v>132</v>
      </c>
      <c r="D242" s="43" t="s">
        <v>6</v>
      </c>
      <c r="E242" s="5">
        <v>29374086</v>
      </c>
      <c r="F242" s="5">
        <v>19504548</v>
      </c>
      <c r="G242" s="6">
        <v>-9869538</v>
      </c>
      <c r="H242" s="8">
        <v>-0.33599472045898438</v>
      </c>
      <c r="I242" s="5">
        <v>239</v>
      </c>
      <c r="J242" s="5">
        <v>130.65214538574219</v>
      </c>
      <c r="K242" s="6">
        <v>-108.34785461425781</v>
      </c>
      <c r="L242" s="8">
        <v>-0.45333829522132874</v>
      </c>
      <c r="M242" s="7">
        <v>15.578914642333984</v>
      </c>
      <c r="N242" s="7">
        <v>29.398920059204102</v>
      </c>
      <c r="O242" s="7">
        <v>13.820005416870117</v>
      </c>
      <c r="P242" s="8">
        <v>0.8870968222618103</v>
      </c>
      <c r="Q242" s="49"/>
    </row>
    <row r="243" spans="1:17">
      <c r="A243" s="28">
        <v>101632403</v>
      </c>
      <c r="B243" s="22" t="s">
        <v>216</v>
      </c>
      <c r="C243" s="22" t="s">
        <v>184</v>
      </c>
      <c r="D243" s="43" t="s">
        <v>6</v>
      </c>
      <c r="E243" s="5">
        <v>19236626</v>
      </c>
      <c r="F243" s="5">
        <v>11418127</v>
      </c>
      <c r="G243" s="6">
        <v>-7818499</v>
      </c>
      <c r="H243" s="8">
        <v>-0.40643817186355591</v>
      </c>
      <c r="I243" s="5">
        <v>158</v>
      </c>
      <c r="J243" s="5">
        <v>64.960525512695313</v>
      </c>
      <c r="K243" s="6">
        <v>-93.039474487304688</v>
      </c>
      <c r="L243" s="8">
        <v>-0.58885741233825684</v>
      </c>
      <c r="M243" s="7">
        <v>13.219447135925293</v>
      </c>
      <c r="N243" s="7">
        <v>34.644069671630859</v>
      </c>
      <c r="O243" s="7">
        <v>21.42462158203125</v>
      </c>
      <c r="P243" s="8">
        <v>1.6206897497177124</v>
      </c>
      <c r="Q243" s="49"/>
    </row>
    <row r="244" spans="1:17">
      <c r="A244" s="28">
        <v>105253553</v>
      </c>
      <c r="B244" s="22" t="s">
        <v>338</v>
      </c>
      <c r="C244" s="22" t="s">
        <v>146</v>
      </c>
      <c r="D244" s="43" t="s">
        <v>6</v>
      </c>
      <c r="E244" s="5">
        <v>33757256</v>
      </c>
      <c r="F244" s="5">
        <v>23360590</v>
      </c>
      <c r="G244" s="6">
        <v>-10396666</v>
      </c>
      <c r="H244" s="8">
        <v>-0.3079831600189209</v>
      </c>
      <c r="I244" s="5">
        <v>311</v>
      </c>
      <c r="J244" s="5">
        <v>175.78765869140625</v>
      </c>
      <c r="K244" s="6">
        <v>-135.21234130859375</v>
      </c>
      <c r="L244" s="8">
        <v>-0.43476638197898865</v>
      </c>
      <c r="M244" s="7">
        <v>14.680123329162598</v>
      </c>
      <c r="N244" s="7">
        <v>28.201290130615234</v>
      </c>
      <c r="O244" s="7">
        <v>13.521166801452637</v>
      </c>
      <c r="P244" s="8">
        <v>0.92105269432067871</v>
      </c>
      <c r="Q244" s="49"/>
    </row>
    <row r="245" spans="1:17">
      <c r="A245" s="28">
        <v>103023912</v>
      </c>
      <c r="B245" s="22" t="s">
        <v>256</v>
      </c>
      <c r="C245" s="22" t="s">
        <v>123</v>
      </c>
      <c r="D245" s="43" t="s">
        <v>6</v>
      </c>
      <c r="E245" s="5">
        <v>99555216</v>
      </c>
      <c r="F245" s="5">
        <v>52080560</v>
      </c>
      <c r="G245" s="6">
        <v>-47474656</v>
      </c>
      <c r="H245" s="8">
        <v>-0.47686758637428284</v>
      </c>
      <c r="I245" s="5">
        <v>565.5</v>
      </c>
      <c r="J245" s="5">
        <v>203.29827880859375</v>
      </c>
      <c r="K245" s="6">
        <v>-362.20172119140625</v>
      </c>
      <c r="L245" s="8">
        <v>-0.64049816131591797</v>
      </c>
      <c r="M245" s="7">
        <v>12.779697418212891</v>
      </c>
      <c r="N245" s="7">
        <v>35.090015411376953</v>
      </c>
      <c r="O245" s="7">
        <v>22.310317993164063</v>
      </c>
      <c r="P245" s="8">
        <v>1.7457625865936279</v>
      </c>
      <c r="Q245" s="49"/>
    </row>
    <row r="246" spans="1:17">
      <c r="A246" s="28">
        <v>106612203</v>
      </c>
      <c r="B246" s="22" t="s">
        <v>367</v>
      </c>
      <c r="C246" s="22" t="s">
        <v>182</v>
      </c>
      <c r="D246" s="43" t="s">
        <v>6</v>
      </c>
      <c r="E246" s="5">
        <v>33789824</v>
      </c>
      <c r="F246" s="5">
        <v>22063400</v>
      </c>
      <c r="G246" s="6">
        <v>-11726424</v>
      </c>
      <c r="H246" s="8">
        <v>-0.34704011678695679</v>
      </c>
      <c r="I246" s="5">
        <v>253</v>
      </c>
      <c r="J246" s="5">
        <v>131.6566162109375</v>
      </c>
      <c r="K246" s="6">
        <v>-121.3433837890625</v>
      </c>
      <c r="L246" s="8">
        <v>-0.4796181321144104</v>
      </c>
      <c r="M246" s="7">
        <v>14.42252254486084</v>
      </c>
      <c r="N246" s="7">
        <v>29.28209114074707</v>
      </c>
      <c r="O246" s="7">
        <v>14.85956859588623</v>
      </c>
      <c r="P246" s="8">
        <v>1.0303030014038086</v>
      </c>
      <c r="Q246" s="49"/>
    </row>
    <row r="247" spans="1:17">
      <c r="A247" s="28">
        <v>112282307</v>
      </c>
      <c r="B247" s="22" t="s">
        <v>496</v>
      </c>
      <c r="C247" s="22" t="s">
        <v>149</v>
      </c>
      <c r="D247" s="43" t="s">
        <v>7</v>
      </c>
      <c r="E247" s="5">
        <v>8685093</v>
      </c>
      <c r="F247" s="5">
        <v>4791874</v>
      </c>
      <c r="G247" s="6">
        <v>-3893219</v>
      </c>
      <c r="H247" s="8">
        <v>-0.44826450943946838</v>
      </c>
      <c r="I247" s="5">
        <v>49</v>
      </c>
      <c r="J247" s="5">
        <v>14.943353652954102</v>
      </c>
      <c r="K247" s="6">
        <v>-34.056648254394531</v>
      </c>
      <c r="L247" s="8">
        <v>-0.69503360986709595</v>
      </c>
      <c r="M247" s="7">
        <v>17.111110687255859</v>
      </c>
      <c r="N247" s="7">
        <v>51.333332061767578</v>
      </c>
      <c r="O247" s="7">
        <v>34.222221374511719</v>
      </c>
      <c r="P247" s="8">
        <v>2</v>
      </c>
      <c r="Q247" s="49"/>
    </row>
    <row r="248" spans="1:17">
      <c r="A248" s="28">
        <v>107652603</v>
      </c>
      <c r="B248" s="22" t="s">
        <v>378</v>
      </c>
      <c r="C248" s="22" t="s">
        <v>186</v>
      </c>
      <c r="D248" s="43" t="s">
        <v>6</v>
      </c>
      <c r="E248" s="5">
        <v>58561536</v>
      </c>
      <c r="F248" s="5">
        <v>38890096</v>
      </c>
      <c r="G248" s="6">
        <v>-19671440</v>
      </c>
      <c r="H248" s="8">
        <v>-0.33591058850288391</v>
      </c>
      <c r="I248" s="5">
        <v>379.5</v>
      </c>
      <c r="J248" s="5">
        <v>205.88096618652344</v>
      </c>
      <c r="K248" s="6">
        <v>-173.61903381347656</v>
      </c>
      <c r="L248" s="8">
        <v>-0.45749416947364807</v>
      </c>
      <c r="M248" s="7">
        <v>14.791047096252441</v>
      </c>
      <c r="N248" s="7">
        <v>26.307741165161133</v>
      </c>
      <c r="O248" s="7">
        <v>11.516694068908691</v>
      </c>
      <c r="P248" s="8">
        <v>0.77862602472305298</v>
      </c>
      <c r="Q248" s="49"/>
    </row>
    <row r="249" spans="1:17">
      <c r="A249" s="28">
        <v>126513450</v>
      </c>
      <c r="B249" s="22" t="s">
        <v>869</v>
      </c>
      <c r="C249" s="22" t="s">
        <v>172</v>
      </c>
      <c r="D249" s="43" t="s">
        <v>4</v>
      </c>
      <c r="E249" s="5">
        <v>17620078</v>
      </c>
      <c r="F249" s="5">
        <v>13608229</v>
      </c>
      <c r="G249" s="6">
        <v>-4011849</v>
      </c>
      <c r="H249" s="8">
        <v>-0.22768622636795044</v>
      </c>
      <c r="I249" s="5">
        <v>111</v>
      </c>
      <c r="J249" s="5">
        <v>74.403022766113281</v>
      </c>
      <c r="K249" s="6">
        <v>-36.596977233886719</v>
      </c>
      <c r="L249" s="8">
        <v>-0.32970249652862549</v>
      </c>
      <c r="M249" s="7">
        <v>18.012788772583008</v>
      </c>
      <c r="N249" s="7">
        <v>29.721099853515625</v>
      </c>
      <c r="O249" s="7">
        <v>11.708311080932617</v>
      </c>
      <c r="P249" s="8">
        <v>0.64999991655349731</v>
      </c>
      <c r="Q249" s="49"/>
    </row>
    <row r="250" spans="1:17">
      <c r="A250" s="28">
        <v>147513703</v>
      </c>
      <c r="B250" s="22" t="s">
        <v>944</v>
      </c>
      <c r="C250" s="22" t="s">
        <v>172</v>
      </c>
      <c r="D250" s="43" t="s">
        <v>4</v>
      </c>
      <c r="E250" s="5">
        <v>13602322</v>
      </c>
      <c r="F250" s="5">
        <v>9553043</v>
      </c>
      <c r="G250" s="6">
        <v>-4049279</v>
      </c>
      <c r="H250" s="8">
        <v>-0.29769027233123779</v>
      </c>
      <c r="I250" s="5">
        <v>95</v>
      </c>
      <c r="J250" s="5">
        <v>55.094741821289063</v>
      </c>
      <c r="K250" s="6">
        <v>-39.905258178710938</v>
      </c>
      <c r="L250" s="8">
        <v>-0.42005535960197449</v>
      </c>
      <c r="M250" s="7">
        <v>16.897333145141602</v>
      </c>
      <c r="N250" s="7">
        <v>29.434064865112305</v>
      </c>
      <c r="O250" s="7">
        <v>12.536731719970703</v>
      </c>
      <c r="P250" s="8">
        <v>0.74193555116653442</v>
      </c>
      <c r="Q250" s="49"/>
    </row>
    <row r="251" spans="1:17">
      <c r="A251" s="28">
        <v>101262903</v>
      </c>
      <c r="B251" s="22" t="s">
        <v>198</v>
      </c>
      <c r="C251" s="22" t="s">
        <v>147</v>
      </c>
      <c r="D251" s="43" t="s">
        <v>6</v>
      </c>
      <c r="E251" s="5">
        <v>18544702</v>
      </c>
      <c r="F251" s="5">
        <v>12582234</v>
      </c>
      <c r="G251" s="6">
        <v>-5962468</v>
      </c>
      <c r="H251" s="8">
        <v>-0.3215186595916748</v>
      </c>
      <c r="I251" s="5">
        <v>132.5</v>
      </c>
      <c r="J251" s="5">
        <v>68.197052001953125</v>
      </c>
      <c r="K251" s="6">
        <v>-64.302947998046875</v>
      </c>
      <c r="L251" s="8">
        <v>-0.48530527949333191</v>
      </c>
      <c r="M251" s="7">
        <v>15.063298225402832</v>
      </c>
      <c r="N251" s="7">
        <v>29.740358352661133</v>
      </c>
      <c r="O251" s="7">
        <v>14.677060127258301</v>
      </c>
      <c r="P251" s="8">
        <v>0.97435897588729858</v>
      </c>
      <c r="Q251" s="49"/>
    </row>
    <row r="252" spans="1:17">
      <c r="A252" s="28">
        <v>126518547</v>
      </c>
      <c r="B252" s="22" t="s">
        <v>886</v>
      </c>
      <c r="C252" s="22" t="s">
        <v>172</v>
      </c>
      <c r="D252" s="43" t="s">
        <v>4</v>
      </c>
      <c r="E252" s="5">
        <v>11480439</v>
      </c>
      <c r="F252" s="5">
        <v>7411375</v>
      </c>
      <c r="G252" s="6">
        <v>-4069064</v>
      </c>
      <c r="H252" s="8">
        <v>-0.35443452000617981</v>
      </c>
      <c r="I252" s="5">
        <v>73.5</v>
      </c>
      <c r="J252" s="5">
        <v>26.753225326538086</v>
      </c>
      <c r="K252" s="6">
        <v>-46.746772766113281</v>
      </c>
      <c r="L252" s="8">
        <v>-0.63601052761077881</v>
      </c>
      <c r="M252" s="7">
        <v>17.89512825012207</v>
      </c>
      <c r="N252" s="7">
        <v>63.446365356445313</v>
      </c>
      <c r="O252" s="7">
        <v>45.551239013671875</v>
      </c>
      <c r="P252" s="8">
        <v>2.545454740524292</v>
      </c>
      <c r="Q252" s="49"/>
    </row>
    <row r="253" spans="1:17">
      <c r="A253" s="28">
        <v>127042853</v>
      </c>
      <c r="B253" s="22" t="s">
        <v>902</v>
      </c>
      <c r="C253" s="22" t="s">
        <v>125</v>
      </c>
      <c r="D253" s="43" t="s">
        <v>6</v>
      </c>
      <c r="E253" s="5">
        <v>23391658</v>
      </c>
      <c r="F253" s="5">
        <v>15104397</v>
      </c>
      <c r="G253" s="6">
        <v>-8287261</v>
      </c>
      <c r="H253" s="8">
        <v>-0.35428276658058167</v>
      </c>
      <c r="I253" s="5">
        <v>169.5</v>
      </c>
      <c r="J253" s="5">
        <v>85.312126159667969</v>
      </c>
      <c r="K253" s="6">
        <v>-84.187873840332031</v>
      </c>
      <c r="L253" s="8">
        <v>-0.49668362736701965</v>
      </c>
      <c r="M253" s="7">
        <v>14.826065063476563</v>
      </c>
      <c r="N253" s="7">
        <v>27.836694717407227</v>
      </c>
      <c r="O253" s="7">
        <v>13.010629653930664</v>
      </c>
      <c r="P253" s="8">
        <v>0.87755107879638672</v>
      </c>
      <c r="Q253" s="49"/>
    </row>
    <row r="254" spans="1:17">
      <c r="A254" s="28">
        <v>128033053</v>
      </c>
      <c r="B254" s="22" t="s">
        <v>915</v>
      </c>
      <c r="C254" s="22" t="s">
        <v>124</v>
      </c>
      <c r="D254" s="43" t="s">
        <v>6</v>
      </c>
      <c r="E254" s="5">
        <v>32388956</v>
      </c>
      <c r="F254" s="5">
        <v>21199822</v>
      </c>
      <c r="G254" s="6">
        <v>-11189134</v>
      </c>
      <c r="H254" s="8">
        <v>-0.3454613983631134</v>
      </c>
      <c r="I254" s="5">
        <v>237.5</v>
      </c>
      <c r="J254" s="5">
        <v>113.62306213378906</v>
      </c>
      <c r="K254" s="6">
        <v>-123.87693786621094</v>
      </c>
      <c r="L254" s="8">
        <v>-0.52158713340759277</v>
      </c>
      <c r="M254" s="7">
        <v>14.884376525878906</v>
      </c>
      <c r="N254" s="7">
        <v>32.249485015869141</v>
      </c>
      <c r="O254" s="7">
        <v>17.365108489990234</v>
      </c>
      <c r="P254" s="8">
        <v>1.1666668653488159</v>
      </c>
      <c r="Q254" s="49"/>
    </row>
    <row r="255" spans="1:17">
      <c r="A255" s="28">
        <v>126513270</v>
      </c>
      <c r="B255" s="22" t="s">
        <v>861</v>
      </c>
      <c r="C255" s="22" t="s">
        <v>172</v>
      </c>
      <c r="D255" s="43" t="s">
        <v>4</v>
      </c>
      <c r="E255" s="5">
        <v>16423750</v>
      </c>
      <c r="F255" s="5">
        <v>10790519</v>
      </c>
      <c r="G255" s="6">
        <v>-5633231</v>
      </c>
      <c r="H255" s="8">
        <v>-0.34299299120903015</v>
      </c>
      <c r="I255" s="5">
        <v>105.5</v>
      </c>
      <c r="J255" s="5">
        <v>43.537017822265625</v>
      </c>
      <c r="K255" s="6">
        <v>-61.962982177734375</v>
      </c>
      <c r="L255" s="8">
        <v>-0.58732682466506958</v>
      </c>
      <c r="M255" s="7">
        <v>14.729485511779785</v>
      </c>
      <c r="N255" s="7">
        <v>45.527500152587891</v>
      </c>
      <c r="O255" s="7">
        <v>30.798015594482422</v>
      </c>
      <c r="P255" s="8">
        <v>2.0909090042114258</v>
      </c>
      <c r="Q255" s="49"/>
    </row>
    <row r="256" spans="1:17">
      <c r="A256" s="28">
        <v>111292507</v>
      </c>
      <c r="B256" s="22" t="s">
        <v>475</v>
      </c>
      <c r="C256" s="22" t="s">
        <v>150</v>
      </c>
      <c r="D256" s="43" t="s">
        <v>7</v>
      </c>
      <c r="E256" s="5">
        <v>1117205</v>
      </c>
      <c r="F256" s="5">
        <v>1245425</v>
      </c>
      <c r="G256" s="6">
        <v>128220</v>
      </c>
      <c r="H256" s="8">
        <v>0.11476854979991913</v>
      </c>
      <c r="I256" s="5">
        <v>9.5</v>
      </c>
      <c r="J256" s="5">
        <v>9.5</v>
      </c>
      <c r="K256" s="6">
        <v>0</v>
      </c>
      <c r="L256" s="8">
        <v>0</v>
      </c>
      <c r="M256" s="7">
        <v>20.833333969116211</v>
      </c>
      <c r="N256" s="7">
        <v>20.833333969116211</v>
      </c>
      <c r="O256" s="7">
        <v>0</v>
      </c>
      <c r="P256" s="8">
        <v>0</v>
      </c>
      <c r="Q256" s="49"/>
    </row>
    <row r="257" spans="1:17">
      <c r="A257" s="28">
        <v>109532804</v>
      </c>
      <c r="B257" s="22" t="s">
        <v>451</v>
      </c>
      <c r="C257" s="22" t="s">
        <v>174</v>
      </c>
      <c r="D257" s="43" t="s">
        <v>6</v>
      </c>
      <c r="E257" s="5">
        <v>7745058.5</v>
      </c>
      <c r="F257" s="5">
        <v>4347801</v>
      </c>
      <c r="G257" s="6">
        <v>-3397257.5</v>
      </c>
      <c r="H257" s="8">
        <v>-0.43863549828529358</v>
      </c>
      <c r="I257" s="5">
        <v>57.5</v>
      </c>
      <c r="J257" s="5">
        <v>24.466175079345703</v>
      </c>
      <c r="K257" s="6">
        <v>-33.033824920654297</v>
      </c>
      <c r="L257" s="8">
        <v>-0.57450127601623535</v>
      </c>
      <c r="M257" s="7">
        <v>9.3846216201782227</v>
      </c>
      <c r="N257" s="7">
        <v>20.425352096557617</v>
      </c>
      <c r="O257" s="7">
        <v>11.040730476379395</v>
      </c>
      <c r="P257" s="8">
        <v>1.1764705181121826</v>
      </c>
      <c r="Q257" s="49"/>
    </row>
    <row r="258" spans="1:17">
      <c r="A258" s="28">
        <v>125234103</v>
      </c>
      <c r="B258" s="22" t="s">
        <v>804</v>
      </c>
      <c r="C258" s="22" t="s">
        <v>144</v>
      </c>
      <c r="D258" s="43" t="s">
        <v>6</v>
      </c>
      <c r="E258" s="5">
        <v>110535984</v>
      </c>
      <c r="F258" s="5">
        <v>47800488</v>
      </c>
      <c r="G258" s="6">
        <v>-62735496</v>
      </c>
      <c r="H258" s="8">
        <v>-0.56755721569061279</v>
      </c>
      <c r="I258" s="5">
        <v>789.5</v>
      </c>
      <c r="J258" s="5">
        <v>200.25540161132813</v>
      </c>
      <c r="K258" s="6">
        <v>-589.24462890625</v>
      </c>
      <c r="L258" s="8">
        <v>-0.74635165929794312</v>
      </c>
      <c r="M258" s="7">
        <v>12.670516967773438</v>
      </c>
      <c r="N258" s="7">
        <v>52.512256622314453</v>
      </c>
      <c r="O258" s="7">
        <v>39.841739654541016</v>
      </c>
      <c r="P258" s="8">
        <v>3.1444447040557861</v>
      </c>
      <c r="Q258" s="49"/>
    </row>
    <row r="259" spans="1:17">
      <c r="A259" s="28">
        <v>103024102</v>
      </c>
      <c r="B259" s="22" t="s">
        <v>257</v>
      </c>
      <c r="C259" s="22" t="s">
        <v>123</v>
      </c>
      <c r="D259" s="43" t="s">
        <v>6</v>
      </c>
      <c r="E259" s="5">
        <v>99234952</v>
      </c>
      <c r="F259" s="5">
        <v>67298072</v>
      </c>
      <c r="G259" s="6">
        <v>-31936880</v>
      </c>
      <c r="H259" s="8">
        <v>-0.32183095812797546</v>
      </c>
      <c r="I259" s="5">
        <v>455.5</v>
      </c>
      <c r="J259" s="5">
        <v>196.83383178710938</v>
      </c>
      <c r="K259" s="6">
        <v>-258.66616821289063</v>
      </c>
      <c r="L259" s="8">
        <v>-0.56787306070327759</v>
      </c>
      <c r="M259" s="7">
        <v>14.840479850769043</v>
      </c>
      <c r="N259" s="7">
        <v>34.119232177734375</v>
      </c>
      <c r="O259" s="7">
        <v>19.278751373291016</v>
      </c>
      <c r="P259" s="8">
        <v>1.2990653514862061</v>
      </c>
      <c r="Q259" s="49"/>
    </row>
    <row r="260" spans="1:17">
      <c r="A260" s="28">
        <v>105253903</v>
      </c>
      <c r="B260" s="22" t="s">
        <v>339</v>
      </c>
      <c r="C260" s="22" t="s">
        <v>146</v>
      </c>
      <c r="D260" s="43" t="s">
        <v>6</v>
      </c>
      <c r="E260" s="5">
        <v>33415488</v>
      </c>
      <c r="F260" s="5">
        <v>23247722</v>
      </c>
      <c r="G260" s="6">
        <v>-10167766</v>
      </c>
      <c r="H260" s="8">
        <v>-0.3042830228805542</v>
      </c>
      <c r="I260" s="5">
        <v>310.5</v>
      </c>
      <c r="J260" s="5">
        <v>185.527099609375</v>
      </c>
      <c r="K260" s="6">
        <v>-124.972900390625</v>
      </c>
      <c r="L260" s="8">
        <v>-0.40248921513557434</v>
      </c>
      <c r="M260" s="7">
        <v>14.231813430786133</v>
      </c>
      <c r="N260" s="7">
        <v>26.355209350585938</v>
      </c>
      <c r="O260" s="7">
        <v>12.123395919799805</v>
      </c>
      <c r="P260" s="8">
        <v>0.85185182094573975</v>
      </c>
      <c r="Q260" s="49"/>
    </row>
    <row r="261" spans="1:17">
      <c r="A261" s="28">
        <v>112013753</v>
      </c>
      <c r="B261" s="22" t="s">
        <v>491</v>
      </c>
      <c r="C261" s="22" t="s">
        <v>122</v>
      </c>
      <c r="D261" s="43" t="s">
        <v>6</v>
      </c>
      <c r="E261" s="5">
        <v>63679176</v>
      </c>
      <c r="F261" s="5">
        <v>43019072</v>
      </c>
      <c r="G261" s="6">
        <v>-20660104</v>
      </c>
      <c r="H261" s="8">
        <v>-0.32444050908088684</v>
      </c>
      <c r="I261" s="5">
        <v>440.5</v>
      </c>
      <c r="J261" s="5">
        <v>226.34669494628906</v>
      </c>
      <c r="K261" s="6">
        <v>-214.15330505371094</v>
      </c>
      <c r="L261" s="8">
        <v>-0.48615959286689758</v>
      </c>
      <c r="M261" s="7">
        <v>15.548731803894043</v>
      </c>
      <c r="N261" s="7">
        <v>30.648942947387695</v>
      </c>
      <c r="O261" s="7">
        <v>15.100211143493652</v>
      </c>
      <c r="P261" s="8">
        <v>0.9711538553237915</v>
      </c>
      <c r="Q261" s="49"/>
    </row>
    <row r="262" spans="1:17">
      <c r="A262" s="28">
        <v>197010542</v>
      </c>
      <c r="B262" s="22" t="s">
        <v>954</v>
      </c>
      <c r="C262" s="22" t="s">
        <v>122</v>
      </c>
      <c r="D262" s="43" t="s">
        <v>4</v>
      </c>
      <c r="E262" s="5">
        <v>3655211</v>
      </c>
      <c r="F262" s="5">
        <v>2272912</v>
      </c>
      <c r="G262" s="6">
        <v>-1382299</v>
      </c>
      <c r="H262" s="8">
        <v>-0.37817215919494629</v>
      </c>
      <c r="I262" s="5">
        <v>26.5</v>
      </c>
      <c r="J262" s="5">
        <v>11.278189659118652</v>
      </c>
      <c r="K262" s="6">
        <v>-15.221810340881348</v>
      </c>
      <c r="L262" s="8">
        <v>-0.57440793514251709</v>
      </c>
      <c r="M262" s="7">
        <v>14.842187881469727</v>
      </c>
      <c r="N262" s="7">
        <v>33.924999237060547</v>
      </c>
      <c r="O262" s="7">
        <v>19.08281135559082</v>
      </c>
      <c r="P262" s="8">
        <v>1.2857141494750977</v>
      </c>
      <c r="Q262" s="49"/>
    </row>
    <row r="263" spans="1:17">
      <c r="A263" s="28">
        <v>129544907</v>
      </c>
      <c r="B263" s="22" t="s">
        <v>930</v>
      </c>
      <c r="C263" s="22" t="s">
        <v>175</v>
      </c>
      <c r="D263" s="43" t="s">
        <v>4</v>
      </c>
      <c r="E263" s="5">
        <v>4108661</v>
      </c>
      <c r="F263" s="5">
        <v>2431522</v>
      </c>
      <c r="G263" s="6">
        <v>-1677139</v>
      </c>
      <c r="H263" s="8">
        <v>-0.40819600224494934</v>
      </c>
      <c r="I263" s="5">
        <v>44.5</v>
      </c>
      <c r="J263" s="5">
        <v>20.271793365478516</v>
      </c>
      <c r="K263" s="6">
        <v>-24.228206634521484</v>
      </c>
      <c r="L263" s="8">
        <v>-0.54445409774780273</v>
      </c>
      <c r="M263" s="7">
        <v>10.000359535217285</v>
      </c>
      <c r="N263" s="7">
        <v>27.778778076171875</v>
      </c>
      <c r="O263" s="7">
        <v>17.778419494628906</v>
      </c>
      <c r="P263" s="8">
        <v>1.7777779102325439</v>
      </c>
      <c r="Q263" s="49"/>
    </row>
    <row r="264" spans="1:17">
      <c r="A264" s="28">
        <v>105254053</v>
      </c>
      <c r="B264" s="22" t="s">
        <v>340</v>
      </c>
      <c r="C264" s="22" t="s">
        <v>146</v>
      </c>
      <c r="D264" s="43" t="s">
        <v>6</v>
      </c>
      <c r="E264" s="5">
        <v>27939498</v>
      </c>
      <c r="F264" s="5">
        <v>18346514</v>
      </c>
      <c r="G264" s="6">
        <v>-9592984</v>
      </c>
      <c r="H264" s="8">
        <v>-0.34334847331047058</v>
      </c>
      <c r="I264" s="5">
        <v>213</v>
      </c>
      <c r="J264" s="5">
        <v>108.22230529785156</v>
      </c>
      <c r="K264" s="6">
        <v>-104.77769470214844</v>
      </c>
      <c r="L264" s="8">
        <v>-0.4919140636920929</v>
      </c>
      <c r="M264" s="7">
        <v>14.587543487548828</v>
      </c>
      <c r="N264" s="7">
        <v>28.672069549560547</v>
      </c>
      <c r="O264" s="7">
        <v>14.084526062011719</v>
      </c>
      <c r="P264" s="8">
        <v>0.96551734209060669</v>
      </c>
      <c r="Q264" s="49"/>
    </row>
    <row r="265" spans="1:17">
      <c r="A265" s="28">
        <v>110173003</v>
      </c>
      <c r="B265" s="22" t="s">
        <v>466</v>
      </c>
      <c r="C265" s="22" t="s">
        <v>138</v>
      </c>
      <c r="D265" s="43" t="s">
        <v>6</v>
      </c>
      <c r="E265" s="5">
        <v>13251302</v>
      </c>
      <c r="F265" s="5">
        <v>8220688</v>
      </c>
      <c r="G265" s="6">
        <v>-5030614</v>
      </c>
      <c r="H265" s="8">
        <v>-0.37963166832923889</v>
      </c>
      <c r="I265" s="5">
        <v>126.5</v>
      </c>
      <c r="J265" s="5">
        <v>59.787261962890625</v>
      </c>
      <c r="K265" s="6">
        <v>-66.712738037109375</v>
      </c>
      <c r="L265" s="8">
        <v>-0.52737343311309814</v>
      </c>
      <c r="M265" s="7">
        <v>12.124049186706543</v>
      </c>
      <c r="N265" s="7">
        <v>33.616680145263672</v>
      </c>
      <c r="O265" s="7">
        <v>21.492630004882813</v>
      </c>
      <c r="P265" s="8">
        <v>1.7727271318435669</v>
      </c>
      <c r="Q265" s="49"/>
    </row>
    <row r="266" spans="1:17">
      <c r="A266" s="28">
        <v>126513380</v>
      </c>
      <c r="B266" s="22" t="s">
        <v>864</v>
      </c>
      <c r="C266" s="22" t="s">
        <v>172</v>
      </c>
      <c r="D266" s="43" t="s">
        <v>4</v>
      </c>
      <c r="E266" s="5">
        <v>10307099</v>
      </c>
      <c r="F266" s="5">
        <v>7759014</v>
      </c>
      <c r="G266" s="6">
        <v>-2548085</v>
      </c>
      <c r="H266" s="8">
        <v>-0.24721650779247284</v>
      </c>
      <c r="I266" s="5">
        <v>79</v>
      </c>
      <c r="J266" s="5">
        <v>41.263046264648438</v>
      </c>
      <c r="K266" s="6">
        <v>-37.736953735351563</v>
      </c>
      <c r="L266" s="8">
        <v>-0.47768294811248779</v>
      </c>
      <c r="M266" s="7">
        <v>20.03380012512207</v>
      </c>
      <c r="N266" s="7">
        <v>58.431915283203125</v>
      </c>
      <c r="O266" s="7">
        <v>38.398117065429688</v>
      </c>
      <c r="P266" s="8">
        <v>1.9166666269302368</v>
      </c>
      <c r="Q266" s="49"/>
    </row>
    <row r="267" spans="1:17">
      <c r="A267" s="28">
        <v>126518004</v>
      </c>
      <c r="B267" s="22" t="s">
        <v>884</v>
      </c>
      <c r="C267" s="22" t="s">
        <v>172</v>
      </c>
      <c r="D267" s="43" t="s">
        <v>4</v>
      </c>
      <c r="E267" s="5">
        <v>8952614</v>
      </c>
      <c r="F267" s="5">
        <v>6365636</v>
      </c>
      <c r="G267" s="6">
        <v>-2586978</v>
      </c>
      <c r="H267" s="8">
        <v>-0.2889634370803833</v>
      </c>
      <c r="I267" s="5">
        <v>64.5</v>
      </c>
      <c r="J267" s="5">
        <v>32.822490692138672</v>
      </c>
      <c r="K267" s="6">
        <v>-31.677509307861328</v>
      </c>
      <c r="L267" s="8">
        <v>-0.49112418293952942</v>
      </c>
      <c r="M267" s="7">
        <v>19.133062362670898</v>
      </c>
      <c r="N267" s="7">
        <v>47.096767425537109</v>
      </c>
      <c r="O267" s="7">
        <v>27.963705062866211</v>
      </c>
      <c r="P267" s="8">
        <v>1.4615384340286255</v>
      </c>
      <c r="Q267" s="49"/>
    </row>
    <row r="268" spans="1:17">
      <c r="A268" s="28">
        <v>114063003</v>
      </c>
      <c r="B268" s="22" t="s">
        <v>552</v>
      </c>
      <c r="C268" s="22" t="s">
        <v>127</v>
      </c>
      <c r="D268" s="43" t="s">
        <v>6</v>
      </c>
      <c r="E268" s="5">
        <v>71946616</v>
      </c>
      <c r="F268" s="5">
        <v>47915416</v>
      </c>
      <c r="G268" s="6">
        <v>-24031200</v>
      </c>
      <c r="H268" s="8">
        <v>-0.33401432633399963</v>
      </c>
      <c r="I268" s="5">
        <v>500</v>
      </c>
      <c r="J268" s="5">
        <v>255.70941162109375</v>
      </c>
      <c r="K268" s="6">
        <v>-244.29058837890625</v>
      </c>
      <c r="L268" s="8">
        <v>-0.48858118057250977</v>
      </c>
      <c r="M268" s="7">
        <v>15.858172416687012</v>
      </c>
      <c r="N268" s="7">
        <v>31.484838485717773</v>
      </c>
      <c r="O268" s="7">
        <v>15.626666069030762</v>
      </c>
      <c r="P268" s="8">
        <v>0.985401451587677</v>
      </c>
      <c r="Q268" s="49"/>
    </row>
    <row r="269" spans="1:17">
      <c r="A269" s="28">
        <v>124153503</v>
      </c>
      <c r="B269" s="22" t="s">
        <v>787</v>
      </c>
      <c r="C269" s="22" t="s">
        <v>136</v>
      </c>
      <c r="D269" s="43" t="s">
        <v>6</v>
      </c>
      <c r="E269" s="5">
        <v>107056656</v>
      </c>
      <c r="F269" s="5">
        <v>48037792</v>
      </c>
      <c r="G269" s="6">
        <v>-59018864</v>
      </c>
      <c r="H269" s="8">
        <v>-0.55128628015518188</v>
      </c>
      <c r="I269" s="5">
        <v>492</v>
      </c>
      <c r="J269" s="5">
        <v>119.70050048828125</v>
      </c>
      <c r="K269" s="6">
        <v>-372.29949951171875</v>
      </c>
      <c r="L269" s="8">
        <v>-0.75670629739761353</v>
      </c>
      <c r="M269" s="7">
        <v>14.700533866882324</v>
      </c>
      <c r="N269" s="7">
        <v>64.892356872558594</v>
      </c>
      <c r="O269" s="7">
        <v>50.191822052001953</v>
      </c>
      <c r="P269" s="8">
        <v>3.4142856597900391</v>
      </c>
      <c r="Q269" s="49"/>
    </row>
    <row r="270" spans="1:17">
      <c r="A270" s="28">
        <v>108070607</v>
      </c>
      <c r="B270" s="22" t="s">
        <v>404</v>
      </c>
      <c r="C270" s="22" t="s">
        <v>128</v>
      </c>
      <c r="D270" s="43" t="s">
        <v>7</v>
      </c>
      <c r="E270" s="5">
        <v>10404582</v>
      </c>
      <c r="F270" s="5">
        <v>12313305</v>
      </c>
      <c r="G270" s="6">
        <v>1908723</v>
      </c>
      <c r="H270" s="8">
        <v>0.18345023691654205</v>
      </c>
      <c r="I270" s="5">
        <v>81.5</v>
      </c>
      <c r="J270" s="5">
        <v>81.5</v>
      </c>
      <c r="K270" s="6">
        <v>0</v>
      </c>
      <c r="L270" s="8">
        <v>0</v>
      </c>
      <c r="M270" s="7">
        <v>30.676469802856445</v>
      </c>
      <c r="N270" s="7">
        <v>30.676469802856445</v>
      </c>
      <c r="O270" s="7">
        <v>0</v>
      </c>
      <c r="P270" s="8">
        <v>0</v>
      </c>
      <c r="Q270" s="49"/>
    </row>
    <row r="271" spans="1:17">
      <c r="A271" s="28">
        <v>108112607</v>
      </c>
      <c r="B271" s="22" t="s">
        <v>419</v>
      </c>
      <c r="C271" s="22" t="s">
        <v>132</v>
      </c>
      <c r="D271" s="43" t="s">
        <v>7</v>
      </c>
      <c r="E271" s="5">
        <v>6398798.5</v>
      </c>
      <c r="F271" s="5">
        <v>6025418</v>
      </c>
      <c r="G271" s="6">
        <v>-373380.5</v>
      </c>
      <c r="H271" s="8">
        <v>-5.8351658284664154E-2</v>
      </c>
      <c r="I271" s="5">
        <v>31.5</v>
      </c>
      <c r="J271" s="5">
        <v>27.236459732055664</v>
      </c>
      <c r="K271" s="6">
        <v>-4.2635402679443359</v>
      </c>
      <c r="L271" s="8">
        <v>-0.13535048067569733</v>
      </c>
      <c r="M271" s="7">
        <v>30.769229888916016</v>
      </c>
      <c r="N271" s="7">
        <v>36.363636016845703</v>
      </c>
      <c r="O271" s="7">
        <v>5.5944061279296875</v>
      </c>
      <c r="P271" s="8">
        <v>0.18181820213794708</v>
      </c>
      <c r="Q271" s="49"/>
    </row>
    <row r="272" spans="1:17">
      <c r="A272" s="28">
        <v>108112502</v>
      </c>
      <c r="B272" s="22" t="s">
        <v>418</v>
      </c>
      <c r="C272" s="22" t="s">
        <v>132</v>
      </c>
      <c r="D272" s="43" t="s">
        <v>6</v>
      </c>
      <c r="E272" s="5">
        <v>51986044</v>
      </c>
      <c r="F272" s="5">
        <v>38069800</v>
      </c>
      <c r="G272" s="6">
        <v>-13916244</v>
      </c>
      <c r="H272" s="8">
        <v>-0.26769191026687622</v>
      </c>
      <c r="I272" s="5">
        <v>310</v>
      </c>
      <c r="J272" s="5">
        <v>185.34504699707031</v>
      </c>
      <c r="K272" s="6">
        <v>-124.65495300292969</v>
      </c>
      <c r="L272" s="8">
        <v>-0.40211275219917297</v>
      </c>
      <c r="M272" s="7">
        <v>15.627911567687988</v>
      </c>
      <c r="N272" s="7">
        <v>26.091817855834961</v>
      </c>
      <c r="O272" s="7">
        <v>10.463906288146973</v>
      </c>
      <c r="P272" s="8">
        <v>0.66956526041030884</v>
      </c>
      <c r="Q272" s="49"/>
    </row>
    <row r="273" spans="1:17">
      <c r="A273" s="28">
        <v>107653102</v>
      </c>
      <c r="B273" s="22" t="s">
        <v>380</v>
      </c>
      <c r="C273" s="22" t="s">
        <v>186</v>
      </c>
      <c r="D273" s="43" t="s">
        <v>6</v>
      </c>
      <c r="E273" s="5">
        <v>57835828</v>
      </c>
      <c r="F273" s="5">
        <v>42039824</v>
      </c>
      <c r="G273" s="6">
        <v>-15796004</v>
      </c>
      <c r="H273" s="8">
        <v>-0.27311795949935913</v>
      </c>
      <c r="I273" s="5">
        <v>475</v>
      </c>
      <c r="J273" s="5">
        <v>272.86447143554688</v>
      </c>
      <c r="K273" s="6">
        <v>-202.13552856445313</v>
      </c>
      <c r="L273" s="8">
        <v>-0.4255484938621521</v>
      </c>
      <c r="M273" s="7">
        <v>16.248077392578125</v>
      </c>
      <c r="N273" s="7">
        <v>31.403848648071289</v>
      </c>
      <c r="O273" s="7">
        <v>15.155771255493164</v>
      </c>
      <c r="P273" s="8">
        <v>0.93277323246002197</v>
      </c>
      <c r="Q273" s="49"/>
    </row>
    <row r="274" spans="1:17">
      <c r="A274" s="28">
        <v>118402603</v>
      </c>
      <c r="B274" s="22" t="s">
        <v>646</v>
      </c>
      <c r="C274" s="22" t="s">
        <v>161</v>
      </c>
      <c r="D274" s="43" t="s">
        <v>6</v>
      </c>
      <c r="E274" s="5">
        <v>31869422</v>
      </c>
      <c r="F274" s="5">
        <v>27786240</v>
      </c>
      <c r="G274" s="6">
        <v>-4083182</v>
      </c>
      <c r="H274" s="8">
        <v>-0.12812225520610809</v>
      </c>
      <c r="I274" s="5">
        <v>251.5</v>
      </c>
      <c r="J274" s="5">
        <v>198.80009460449219</v>
      </c>
      <c r="K274" s="6">
        <v>-52.699905395507813</v>
      </c>
      <c r="L274" s="8">
        <v>-0.20954236388206482</v>
      </c>
      <c r="M274" s="7">
        <v>19.770334243774414</v>
      </c>
      <c r="N274" s="7">
        <v>24.813785552978516</v>
      </c>
      <c r="O274" s="7">
        <v>5.0434513092041016</v>
      </c>
      <c r="P274" s="8">
        <v>0.25510197877883911</v>
      </c>
      <c r="Q274" s="49"/>
    </row>
    <row r="275" spans="1:17">
      <c r="A275" s="28">
        <v>126510005</v>
      </c>
      <c r="B275" s="22" t="s">
        <v>821</v>
      </c>
      <c r="C275" s="22" t="s">
        <v>172</v>
      </c>
      <c r="D275" s="43" t="s">
        <v>4</v>
      </c>
      <c r="E275" s="5">
        <v>9665978</v>
      </c>
      <c r="F275" s="5">
        <v>7059229</v>
      </c>
      <c r="G275" s="6">
        <v>-2606749</v>
      </c>
      <c r="H275" s="8">
        <v>-0.26968291401863098</v>
      </c>
      <c r="I275" s="5">
        <v>49.5</v>
      </c>
      <c r="J275" s="5">
        <v>27.092123031616211</v>
      </c>
      <c r="K275" s="6">
        <v>-22.407876968383789</v>
      </c>
      <c r="L275" s="8">
        <v>-0.45268437266349792</v>
      </c>
      <c r="M275" s="7">
        <v>19.454456329345703</v>
      </c>
      <c r="N275" s="7">
        <v>40.053295135498047</v>
      </c>
      <c r="O275" s="7">
        <v>20.598838806152344</v>
      </c>
      <c r="P275" s="8">
        <v>1.0588237047195435</v>
      </c>
      <c r="Q275" s="49"/>
    </row>
    <row r="276" spans="1:17">
      <c r="A276" s="28">
        <v>112283003</v>
      </c>
      <c r="B276" s="22" t="s">
        <v>497</v>
      </c>
      <c r="C276" s="22" t="s">
        <v>149</v>
      </c>
      <c r="D276" s="43" t="s">
        <v>6</v>
      </c>
      <c r="E276" s="5">
        <v>42390512</v>
      </c>
      <c r="F276" s="5">
        <v>33374292</v>
      </c>
      <c r="G276" s="6">
        <v>-9016220</v>
      </c>
      <c r="H276" s="8">
        <v>-0.21269428730010986</v>
      </c>
      <c r="I276" s="5">
        <v>295</v>
      </c>
      <c r="J276" s="5">
        <v>199.7957763671875</v>
      </c>
      <c r="K276" s="6">
        <v>-95.2042236328125</v>
      </c>
      <c r="L276" s="8">
        <v>-0.32272619009017944</v>
      </c>
      <c r="M276" s="7">
        <v>18.015623092651367</v>
      </c>
      <c r="N276" s="7">
        <v>28.097761154174805</v>
      </c>
      <c r="O276" s="7">
        <v>10.082138061523438</v>
      </c>
      <c r="P276" s="8">
        <v>0.55963307619094849</v>
      </c>
      <c r="Q276" s="49"/>
    </row>
    <row r="277" spans="1:17">
      <c r="A277" s="28">
        <v>101302607</v>
      </c>
      <c r="B277" s="22" t="s">
        <v>204</v>
      </c>
      <c r="C277" s="22" t="s">
        <v>151</v>
      </c>
      <c r="D277" s="43" t="s">
        <v>7</v>
      </c>
      <c r="E277" s="5">
        <v>3677609.5</v>
      </c>
      <c r="F277" s="5">
        <v>3480863.75</v>
      </c>
      <c r="G277" s="6">
        <v>-196745.75</v>
      </c>
      <c r="H277" s="8">
        <v>-5.3498271852731705E-2</v>
      </c>
      <c r="I277" s="5">
        <v>25.5</v>
      </c>
      <c r="J277" s="5">
        <v>22.989063262939453</v>
      </c>
      <c r="K277" s="6">
        <v>-2.5109367370605469</v>
      </c>
      <c r="L277" s="8">
        <v>-9.8468109965324402E-2</v>
      </c>
      <c r="M277" s="7">
        <v>21.857143402099609</v>
      </c>
      <c r="N277" s="7">
        <v>23.538461685180664</v>
      </c>
      <c r="O277" s="7">
        <v>1.6813182830810547</v>
      </c>
      <c r="P277" s="8">
        <v>7.6923057436943054E-2</v>
      </c>
      <c r="Q277" s="49"/>
    </row>
    <row r="278" spans="1:17">
      <c r="A278" s="28">
        <v>107653203</v>
      </c>
      <c r="B278" s="22" t="s">
        <v>381</v>
      </c>
      <c r="C278" s="22" t="s">
        <v>186</v>
      </c>
      <c r="D278" s="43" t="s">
        <v>6</v>
      </c>
      <c r="E278" s="5">
        <v>46766512</v>
      </c>
      <c r="F278" s="5">
        <v>31542814</v>
      </c>
      <c r="G278" s="6">
        <v>-15223698</v>
      </c>
      <c r="H278" s="8">
        <v>-0.32552561163902283</v>
      </c>
      <c r="I278" s="5">
        <v>283.5</v>
      </c>
      <c r="J278" s="5">
        <v>147.29296875</v>
      </c>
      <c r="K278" s="6">
        <v>-136.20703125</v>
      </c>
      <c r="L278" s="8">
        <v>-0.48044806718826294</v>
      </c>
      <c r="M278" s="7">
        <v>14.886215209960938</v>
      </c>
      <c r="N278" s="7">
        <v>28.842041015625</v>
      </c>
      <c r="O278" s="7">
        <v>13.955825805664063</v>
      </c>
      <c r="P278" s="8">
        <v>0.93749994039535522</v>
      </c>
      <c r="Q278" s="49"/>
    </row>
    <row r="279" spans="1:17">
      <c r="A279" s="28">
        <v>104432803</v>
      </c>
      <c r="B279" s="22" t="s">
        <v>313</v>
      </c>
      <c r="C279" s="22" t="s">
        <v>164</v>
      </c>
      <c r="D279" s="43" t="s">
        <v>6</v>
      </c>
      <c r="E279" s="5">
        <v>21423520</v>
      </c>
      <c r="F279" s="5">
        <v>15288575</v>
      </c>
      <c r="G279" s="6">
        <v>-6134945</v>
      </c>
      <c r="H279" s="8">
        <v>-0.28636494278907776</v>
      </c>
      <c r="I279" s="5">
        <v>213.5</v>
      </c>
      <c r="J279" s="5">
        <v>130.31440734863281</v>
      </c>
      <c r="K279" s="6">
        <v>-83.185592651367188</v>
      </c>
      <c r="L279" s="8">
        <v>-0.3896280825138092</v>
      </c>
      <c r="M279" s="7">
        <v>14.670122146606445</v>
      </c>
      <c r="N279" s="7">
        <v>24.005655288696289</v>
      </c>
      <c r="O279" s="7">
        <v>9.3355331420898438</v>
      </c>
      <c r="P279" s="8">
        <v>0.636363685131073</v>
      </c>
      <c r="Q279" s="49"/>
    </row>
    <row r="280" spans="1:17">
      <c r="A280" s="28">
        <v>115503004</v>
      </c>
      <c r="B280" s="22" t="s">
        <v>594</v>
      </c>
      <c r="C280" s="22" t="s">
        <v>171</v>
      </c>
      <c r="D280" s="43" t="s">
        <v>6</v>
      </c>
      <c r="E280" s="5">
        <v>14498695</v>
      </c>
      <c r="F280" s="5">
        <v>9433588</v>
      </c>
      <c r="G280" s="6">
        <v>-5065107</v>
      </c>
      <c r="H280" s="8">
        <v>-0.34934917092323303</v>
      </c>
      <c r="I280" s="5">
        <v>108</v>
      </c>
      <c r="J280" s="5">
        <v>52.970142364501953</v>
      </c>
      <c r="K280" s="6">
        <v>-55.029857635498047</v>
      </c>
      <c r="L280" s="8">
        <v>-0.50953572988510132</v>
      </c>
      <c r="M280" s="7">
        <v>12.487874984741211</v>
      </c>
      <c r="N280" s="7">
        <v>24.975749969482422</v>
      </c>
      <c r="O280" s="7">
        <v>12.487874984741211</v>
      </c>
      <c r="P280" s="8">
        <v>1</v>
      </c>
      <c r="Q280" s="49"/>
    </row>
    <row r="281" spans="1:17">
      <c r="A281" s="28">
        <v>104432903</v>
      </c>
      <c r="B281" s="22" t="s">
        <v>315</v>
      </c>
      <c r="C281" s="22" t="s">
        <v>164</v>
      </c>
      <c r="D281" s="43" t="s">
        <v>6</v>
      </c>
      <c r="E281" s="5">
        <v>40199968</v>
      </c>
      <c r="F281" s="5">
        <v>29926996</v>
      </c>
      <c r="G281" s="6">
        <v>-10272972</v>
      </c>
      <c r="H281" s="8">
        <v>-0.25554677844047546</v>
      </c>
      <c r="I281" s="5">
        <v>325</v>
      </c>
      <c r="J281" s="5">
        <v>213.8160400390625</v>
      </c>
      <c r="K281" s="6">
        <v>-111.1839599609375</v>
      </c>
      <c r="L281" s="8">
        <v>-0.34210449457168579</v>
      </c>
      <c r="M281" s="7">
        <v>11.031668663024902</v>
      </c>
      <c r="N281" s="7">
        <v>17.0941162109375</v>
      </c>
      <c r="O281" s="7">
        <v>6.0624475479125977</v>
      </c>
      <c r="P281" s="8">
        <v>0.54954946041107178</v>
      </c>
      <c r="Q281" s="49"/>
    </row>
    <row r="282" spans="1:17">
      <c r="A282" s="28">
        <v>108057079</v>
      </c>
      <c r="B282" s="22" t="s">
        <v>400</v>
      </c>
      <c r="C282" s="22" t="s">
        <v>126</v>
      </c>
      <c r="D282" s="43" t="s">
        <v>4</v>
      </c>
      <c r="E282" s="5">
        <v>2392380</v>
      </c>
      <c r="F282" s="5">
        <v>1731400</v>
      </c>
      <c r="G282" s="6">
        <v>-660980</v>
      </c>
      <c r="H282" s="8">
        <v>-0.27628552913665771</v>
      </c>
      <c r="I282" s="5">
        <v>29.5</v>
      </c>
      <c r="J282" s="5">
        <v>17.29571533203125</v>
      </c>
      <c r="K282" s="6">
        <v>-12.20428466796875</v>
      </c>
      <c r="L282" s="8">
        <v>-0.41370457410812378</v>
      </c>
      <c r="M282" s="7">
        <v>15.143909454345703</v>
      </c>
      <c r="N282" s="7">
        <v>33.316600799560547</v>
      </c>
      <c r="O282" s="7">
        <v>18.172691345214844</v>
      </c>
      <c r="P282" s="8">
        <v>1.2000000476837158</v>
      </c>
      <c r="Q282" s="49"/>
    </row>
    <row r="283" spans="1:17">
      <c r="A283" s="28">
        <v>115222504</v>
      </c>
      <c r="B283" s="22" t="s">
        <v>583</v>
      </c>
      <c r="C283" s="22" t="s">
        <v>143</v>
      </c>
      <c r="D283" s="43" t="s">
        <v>6</v>
      </c>
      <c r="E283" s="5">
        <v>29810168</v>
      </c>
      <c r="F283" s="5">
        <v>21539978</v>
      </c>
      <c r="G283" s="6">
        <v>-8270190</v>
      </c>
      <c r="H283" s="8">
        <v>-0.27742850780487061</v>
      </c>
      <c r="I283" s="5">
        <v>159</v>
      </c>
      <c r="J283" s="5">
        <v>72.477325439453125</v>
      </c>
      <c r="K283" s="6">
        <v>-86.522674560546875</v>
      </c>
      <c r="L283" s="8">
        <v>-0.54416775703430176</v>
      </c>
      <c r="M283" s="7">
        <v>12.572349548339844</v>
      </c>
      <c r="N283" s="7">
        <v>28.736799240112305</v>
      </c>
      <c r="O283" s="7">
        <v>16.164449691772461</v>
      </c>
      <c r="P283" s="8">
        <v>1.2857142686843872</v>
      </c>
      <c r="Q283" s="49"/>
    </row>
    <row r="284" spans="1:17">
      <c r="A284" s="28">
        <v>114063503</v>
      </c>
      <c r="B284" s="22" t="s">
        <v>553</v>
      </c>
      <c r="C284" s="22" t="s">
        <v>127</v>
      </c>
      <c r="D284" s="43" t="s">
        <v>6</v>
      </c>
      <c r="E284" s="5">
        <v>43192552</v>
      </c>
      <c r="F284" s="5">
        <v>25286854</v>
      </c>
      <c r="G284" s="6">
        <v>-17905698</v>
      </c>
      <c r="H284" s="8">
        <v>-0.41455522179603577</v>
      </c>
      <c r="I284" s="5">
        <v>323</v>
      </c>
      <c r="J284" s="5">
        <v>133.56617736816406</v>
      </c>
      <c r="K284" s="6">
        <v>-189.43382263183594</v>
      </c>
      <c r="L284" s="8">
        <v>-0.58648240566253662</v>
      </c>
      <c r="M284" s="7">
        <v>14.37678337097168</v>
      </c>
      <c r="N284" s="7">
        <v>37.038490295410156</v>
      </c>
      <c r="O284" s="7">
        <v>22.661706924438477</v>
      </c>
      <c r="P284" s="8">
        <v>1.5762710571289063</v>
      </c>
      <c r="Q284" s="49"/>
    </row>
    <row r="285" spans="1:17">
      <c r="A285" s="28">
        <v>103024603</v>
      </c>
      <c r="B285" s="22" t="s">
        <v>259</v>
      </c>
      <c r="C285" s="22" t="s">
        <v>123</v>
      </c>
      <c r="D285" s="43" t="s">
        <v>6</v>
      </c>
      <c r="E285" s="5">
        <v>53374652</v>
      </c>
      <c r="F285" s="5">
        <v>32108274</v>
      </c>
      <c r="G285" s="6">
        <v>-21266378</v>
      </c>
      <c r="H285" s="8">
        <v>-0.39843592047691345</v>
      </c>
      <c r="I285" s="5">
        <v>357.5</v>
      </c>
      <c r="J285" s="5">
        <v>157.83758544921875</v>
      </c>
      <c r="K285" s="6">
        <v>-199.66241455078125</v>
      </c>
      <c r="L285" s="8">
        <v>-0.55849623680114746</v>
      </c>
      <c r="M285" s="7">
        <v>14.911317825317383</v>
      </c>
      <c r="N285" s="7">
        <v>32.393550872802734</v>
      </c>
      <c r="O285" s="7">
        <v>17.482233047485352</v>
      </c>
      <c r="P285" s="8">
        <v>1.17241370677948</v>
      </c>
      <c r="Q285" s="49"/>
    </row>
    <row r="286" spans="1:17">
      <c r="A286" s="28">
        <v>118403003</v>
      </c>
      <c r="B286" s="22" t="s">
        <v>647</v>
      </c>
      <c r="C286" s="22" t="s">
        <v>161</v>
      </c>
      <c r="D286" s="43" t="s">
        <v>6</v>
      </c>
      <c r="E286" s="5">
        <v>32889046</v>
      </c>
      <c r="F286" s="5">
        <v>23950892</v>
      </c>
      <c r="G286" s="6">
        <v>-8938154</v>
      </c>
      <c r="H286" s="8">
        <v>-0.27176690101623535</v>
      </c>
      <c r="I286" s="5">
        <v>211.5</v>
      </c>
      <c r="J286" s="5">
        <v>124.69523620605469</v>
      </c>
      <c r="K286" s="6">
        <v>-86.804763793945313</v>
      </c>
      <c r="L286" s="8">
        <v>-0.41042441129684448</v>
      </c>
      <c r="M286" s="7">
        <v>18.040252685546875</v>
      </c>
      <c r="N286" s="7">
        <v>33.027538299560547</v>
      </c>
      <c r="O286" s="7">
        <v>14.987285614013672</v>
      </c>
      <c r="P286" s="8">
        <v>0.83076918125152588</v>
      </c>
      <c r="Q286" s="49"/>
    </row>
    <row r="287" spans="1:17">
      <c r="A287" s="28">
        <v>112672803</v>
      </c>
      <c r="B287" s="22" t="s">
        <v>504</v>
      </c>
      <c r="C287" s="22" t="s">
        <v>188</v>
      </c>
      <c r="D287" s="43" t="s">
        <v>6</v>
      </c>
      <c r="E287" s="5">
        <v>35692332</v>
      </c>
      <c r="F287" s="5">
        <v>23469672</v>
      </c>
      <c r="G287" s="6">
        <v>-12222660</v>
      </c>
      <c r="H287" s="8">
        <v>-0.34244498610496521</v>
      </c>
      <c r="I287" s="5">
        <v>261</v>
      </c>
      <c r="J287" s="5">
        <v>128.64227294921875</v>
      </c>
      <c r="K287" s="6">
        <v>-132.35772705078125</v>
      </c>
      <c r="L287" s="8">
        <v>-0.50711774826049805</v>
      </c>
      <c r="M287" s="7">
        <v>16.888748168945313</v>
      </c>
      <c r="N287" s="7">
        <v>33.505096435546875</v>
      </c>
      <c r="O287" s="7">
        <v>16.616348266601563</v>
      </c>
      <c r="P287" s="8">
        <v>0.98387092351913452</v>
      </c>
      <c r="Q287" s="49"/>
    </row>
    <row r="288" spans="1:17">
      <c r="A288" s="28">
        <v>126512850</v>
      </c>
      <c r="B288" s="22" t="s">
        <v>845</v>
      </c>
      <c r="C288" s="22" t="s">
        <v>172</v>
      </c>
      <c r="D288" s="43" t="s">
        <v>4</v>
      </c>
      <c r="E288" s="5">
        <v>7873916</v>
      </c>
      <c r="F288" s="5">
        <v>6182157</v>
      </c>
      <c r="G288" s="6">
        <v>-1691759</v>
      </c>
      <c r="H288" s="8">
        <v>-0.21485611796379089</v>
      </c>
      <c r="I288" s="5">
        <v>49.5</v>
      </c>
      <c r="J288" s="5">
        <v>34.994106292724609</v>
      </c>
      <c r="K288" s="6">
        <v>-14.505893707275391</v>
      </c>
      <c r="L288" s="8">
        <v>-0.29304835200309753</v>
      </c>
      <c r="M288" s="7">
        <v>20.933666229248047</v>
      </c>
      <c r="N288" s="7">
        <v>24.574304580688477</v>
      </c>
      <c r="O288" s="7">
        <v>3.6406383514404297</v>
      </c>
      <c r="P288" s="8">
        <v>0.17391307651996613</v>
      </c>
      <c r="Q288" s="49"/>
    </row>
    <row r="289" spans="1:17">
      <c r="A289" s="28">
        <v>105254353</v>
      </c>
      <c r="B289" s="22" t="s">
        <v>341</v>
      </c>
      <c r="C289" s="22" t="s">
        <v>146</v>
      </c>
      <c r="D289" s="43" t="s">
        <v>6</v>
      </c>
      <c r="E289" s="5">
        <v>37336672</v>
      </c>
      <c r="F289" s="5">
        <v>24299552</v>
      </c>
      <c r="G289" s="6">
        <v>-13037120</v>
      </c>
      <c r="H289" s="8">
        <v>-0.34917733073234558</v>
      </c>
      <c r="I289" s="5">
        <v>261.5</v>
      </c>
      <c r="J289" s="5">
        <v>137.875</v>
      </c>
      <c r="K289" s="6">
        <v>-123.625</v>
      </c>
      <c r="L289" s="8">
        <v>-0.47275334596633911</v>
      </c>
      <c r="M289" s="7">
        <v>14.863972663879395</v>
      </c>
      <c r="N289" s="7">
        <v>28.73701286315918</v>
      </c>
      <c r="O289" s="7">
        <v>13.873040199279785</v>
      </c>
      <c r="P289" s="8">
        <v>0.93333327770233154</v>
      </c>
      <c r="Q289" s="49"/>
    </row>
    <row r="290" spans="1:17">
      <c r="A290" s="28">
        <v>110173504</v>
      </c>
      <c r="B290" s="22" t="s">
        <v>467</v>
      </c>
      <c r="C290" s="22" t="s">
        <v>138</v>
      </c>
      <c r="D290" s="43" t="s">
        <v>6</v>
      </c>
      <c r="E290" s="5">
        <v>6439301</v>
      </c>
      <c r="F290" s="5">
        <v>3437701</v>
      </c>
      <c r="G290" s="6">
        <v>-3001600</v>
      </c>
      <c r="H290" s="8">
        <v>-0.46613755822181702</v>
      </c>
      <c r="I290" s="5">
        <v>58.5</v>
      </c>
      <c r="J290" s="5">
        <v>21.813365936279297</v>
      </c>
      <c r="K290" s="6">
        <v>-36.686634063720703</v>
      </c>
      <c r="L290" s="8">
        <v>-0.62712192535400391</v>
      </c>
      <c r="M290" s="7">
        <v>9.0798215866088867</v>
      </c>
      <c r="N290" s="7">
        <v>21.186250686645508</v>
      </c>
      <c r="O290" s="7">
        <v>12.106429100036621</v>
      </c>
      <c r="P290" s="8">
        <v>1.3333333730697632</v>
      </c>
      <c r="Q290" s="49"/>
    </row>
    <row r="291" spans="1:17">
      <c r="A291" s="28">
        <v>115222752</v>
      </c>
      <c r="B291" s="22" t="s">
        <v>584</v>
      </c>
      <c r="C291" s="22" t="s">
        <v>143</v>
      </c>
      <c r="D291" s="43" t="s">
        <v>6</v>
      </c>
      <c r="E291" s="5">
        <v>151321184</v>
      </c>
      <c r="F291" s="5">
        <v>101203376</v>
      </c>
      <c r="G291" s="6">
        <v>-50117808</v>
      </c>
      <c r="H291" s="8">
        <v>-0.33120152354240417</v>
      </c>
      <c r="I291" s="5">
        <v>810</v>
      </c>
      <c r="J291" s="5">
        <v>385.76617431640625</v>
      </c>
      <c r="K291" s="6">
        <v>-424.23382568359375</v>
      </c>
      <c r="L291" s="8">
        <v>-0.52374547719955444</v>
      </c>
      <c r="M291" s="7">
        <v>17.011219024658203</v>
      </c>
      <c r="N291" s="7">
        <v>42.345130920410156</v>
      </c>
      <c r="O291" s="7">
        <v>25.333911895751953</v>
      </c>
      <c r="P291" s="8">
        <v>1.4892473220825195</v>
      </c>
      <c r="Q291" s="49"/>
    </row>
    <row r="292" spans="1:17">
      <c r="A292" s="28">
        <v>123463603</v>
      </c>
      <c r="B292" s="22" t="s">
        <v>756</v>
      </c>
      <c r="C292" s="22" t="s">
        <v>167</v>
      </c>
      <c r="D292" s="43" t="s">
        <v>6</v>
      </c>
      <c r="E292" s="5">
        <v>107617744</v>
      </c>
      <c r="F292" s="5">
        <v>55150920</v>
      </c>
      <c r="G292" s="6">
        <v>-52466824</v>
      </c>
      <c r="H292" s="8">
        <v>-0.48752948641777039</v>
      </c>
      <c r="I292" s="5">
        <v>716.5</v>
      </c>
      <c r="J292" s="5">
        <v>232.21720886230469</v>
      </c>
      <c r="K292" s="6">
        <v>-484.28277587890625</v>
      </c>
      <c r="L292" s="8">
        <v>-0.67590057849884033</v>
      </c>
      <c r="M292" s="7">
        <v>12.308023452758789</v>
      </c>
      <c r="N292" s="7">
        <v>39.869579315185547</v>
      </c>
      <c r="O292" s="7">
        <v>27.561555862426758</v>
      </c>
      <c r="P292" s="8">
        <v>2.2393162250518799</v>
      </c>
      <c r="Q292" s="49"/>
    </row>
    <row r="293" spans="1:17">
      <c r="A293" s="28">
        <v>125234502</v>
      </c>
      <c r="B293" s="22" t="s">
        <v>805</v>
      </c>
      <c r="C293" s="22" t="s">
        <v>144</v>
      </c>
      <c r="D293" s="43" t="s">
        <v>6</v>
      </c>
      <c r="E293" s="5">
        <v>126179904</v>
      </c>
      <c r="F293" s="5">
        <v>65890352</v>
      </c>
      <c r="G293" s="6">
        <v>-60289552</v>
      </c>
      <c r="H293" s="8">
        <v>-0.47780629992485046</v>
      </c>
      <c r="I293" s="5">
        <v>842</v>
      </c>
      <c r="J293" s="5">
        <v>296.20462036132813</v>
      </c>
      <c r="K293" s="6">
        <v>-545.79541015625</v>
      </c>
      <c r="L293" s="8">
        <v>-0.64821308851242065</v>
      </c>
      <c r="M293" s="7">
        <v>16.181631088256836</v>
      </c>
      <c r="N293" s="7">
        <v>52.112495422363281</v>
      </c>
      <c r="O293" s="7">
        <v>35.930862426757813</v>
      </c>
      <c r="P293" s="8">
        <v>2.2204723358154297</v>
      </c>
      <c r="Q293" s="49"/>
    </row>
    <row r="294" spans="1:17">
      <c r="A294" s="28">
        <v>118403302</v>
      </c>
      <c r="B294" s="22" t="s">
        <v>648</v>
      </c>
      <c r="C294" s="22" t="s">
        <v>161</v>
      </c>
      <c r="D294" s="43" t="s">
        <v>6</v>
      </c>
      <c r="E294" s="5">
        <v>176823776</v>
      </c>
      <c r="F294" s="5">
        <v>155827616</v>
      </c>
      <c r="G294" s="6">
        <v>-20996160</v>
      </c>
      <c r="H294" s="8">
        <v>-0.11874059587717056</v>
      </c>
      <c r="I294" s="5">
        <v>1254</v>
      </c>
      <c r="J294" s="5">
        <v>991.666259765625</v>
      </c>
      <c r="K294" s="6">
        <v>-262.333740234375</v>
      </c>
      <c r="L294" s="8">
        <v>-0.20919756591320038</v>
      </c>
      <c r="M294" s="7">
        <v>16.980367660522461</v>
      </c>
      <c r="N294" s="7">
        <v>22.705177307128906</v>
      </c>
      <c r="O294" s="7">
        <v>5.7248096466064453</v>
      </c>
      <c r="P294" s="8">
        <v>0.33714285492897034</v>
      </c>
      <c r="Q294" s="49"/>
    </row>
    <row r="295" spans="1:17">
      <c r="A295" s="28">
        <v>107653802</v>
      </c>
      <c r="B295" s="22" t="s">
        <v>382</v>
      </c>
      <c r="C295" s="22" t="s">
        <v>186</v>
      </c>
      <c r="D295" s="43" t="s">
        <v>6</v>
      </c>
      <c r="E295" s="5">
        <v>97816616</v>
      </c>
      <c r="F295" s="5">
        <v>63801960</v>
      </c>
      <c r="G295" s="6">
        <v>-34014656</v>
      </c>
      <c r="H295" s="8">
        <v>-0.34773904085159302</v>
      </c>
      <c r="I295" s="5">
        <v>572</v>
      </c>
      <c r="J295" s="5">
        <v>298.18307495117188</v>
      </c>
      <c r="K295" s="6">
        <v>-273.81692504882813</v>
      </c>
      <c r="L295" s="8">
        <v>-0.4787009060382843</v>
      </c>
      <c r="M295" s="7">
        <v>16.156885147094727</v>
      </c>
      <c r="N295" s="7">
        <v>31.505928039550781</v>
      </c>
      <c r="O295" s="7">
        <v>15.349042892456055</v>
      </c>
      <c r="P295" s="8">
        <v>0.9500001072883606</v>
      </c>
      <c r="Q295" s="49"/>
    </row>
    <row r="296" spans="1:17">
      <c r="A296" s="28">
        <v>113363103</v>
      </c>
      <c r="B296" s="22" t="s">
        <v>526</v>
      </c>
      <c r="C296" s="22" t="s">
        <v>157</v>
      </c>
      <c r="D296" s="43" t="s">
        <v>6</v>
      </c>
      <c r="E296" s="5">
        <v>125416624</v>
      </c>
      <c r="F296" s="5">
        <v>80961344</v>
      </c>
      <c r="G296" s="6">
        <v>-44455280</v>
      </c>
      <c r="H296" s="8">
        <v>-0.35446083545684814</v>
      </c>
      <c r="I296" s="5">
        <v>938</v>
      </c>
      <c r="J296" s="5">
        <v>479.08709716796875</v>
      </c>
      <c r="K296" s="6">
        <v>-458.91290283203125</v>
      </c>
      <c r="L296" s="8">
        <v>-0.48924615979194641</v>
      </c>
      <c r="M296" s="7">
        <v>15.353025436401367</v>
      </c>
      <c r="N296" s="7">
        <v>30.57649040222168</v>
      </c>
      <c r="O296" s="7">
        <v>15.223464965820313</v>
      </c>
      <c r="P296" s="8">
        <v>0.99156123399734497</v>
      </c>
      <c r="Q296" s="49"/>
    </row>
    <row r="297" spans="1:17">
      <c r="A297" s="28">
        <v>104433303</v>
      </c>
      <c r="B297" s="22" t="s">
        <v>316</v>
      </c>
      <c r="C297" s="22" t="s">
        <v>164</v>
      </c>
      <c r="D297" s="43" t="s">
        <v>6</v>
      </c>
      <c r="E297" s="5">
        <v>32550756</v>
      </c>
      <c r="F297" s="5">
        <v>23404280</v>
      </c>
      <c r="G297" s="6">
        <v>-9146476</v>
      </c>
      <c r="H297" s="8">
        <v>-0.28099119663238525</v>
      </c>
      <c r="I297" s="5">
        <v>237</v>
      </c>
      <c r="J297" s="5">
        <v>144.24072265625</v>
      </c>
      <c r="K297" s="6">
        <v>-92.75927734375</v>
      </c>
      <c r="L297" s="8">
        <v>-0.39138936996459961</v>
      </c>
      <c r="M297" s="7">
        <v>17.799694061279297</v>
      </c>
      <c r="N297" s="7">
        <v>30.440057754516602</v>
      </c>
      <c r="O297" s="7">
        <v>12.640363693237305</v>
      </c>
      <c r="P297" s="8">
        <v>0.71014499664306641</v>
      </c>
      <c r="Q297" s="49"/>
    </row>
    <row r="298" spans="1:17">
      <c r="A298" s="28">
        <v>103024753</v>
      </c>
      <c r="B298" s="22" t="s">
        <v>260</v>
      </c>
      <c r="C298" s="22" t="s">
        <v>123</v>
      </c>
      <c r="D298" s="43" t="s">
        <v>6</v>
      </c>
      <c r="E298" s="5">
        <v>44294536</v>
      </c>
      <c r="F298" s="5">
        <v>28399984</v>
      </c>
      <c r="G298" s="6">
        <v>-15894552</v>
      </c>
      <c r="H298" s="8">
        <v>-0.35883775353431702</v>
      </c>
      <c r="I298" s="5">
        <v>315.5</v>
      </c>
      <c r="J298" s="5">
        <v>152.24746704101563</v>
      </c>
      <c r="K298" s="6">
        <v>-163.25253295898438</v>
      </c>
      <c r="L298" s="8">
        <v>-0.51744067668914795</v>
      </c>
      <c r="M298" s="7">
        <v>14.257164001464844</v>
      </c>
      <c r="N298" s="7">
        <v>28.348546981811523</v>
      </c>
      <c r="O298" s="7">
        <v>14.09138298034668</v>
      </c>
      <c r="P298" s="8">
        <v>0.9883720874786377</v>
      </c>
      <c r="Q298" s="49"/>
    </row>
    <row r="299" spans="1:17">
      <c r="A299" s="28">
        <v>108073503</v>
      </c>
      <c r="B299" s="22" t="s">
        <v>407</v>
      </c>
      <c r="C299" s="22" t="s">
        <v>128</v>
      </c>
      <c r="D299" s="43" t="s">
        <v>6</v>
      </c>
      <c r="E299" s="5">
        <v>50431960</v>
      </c>
      <c r="F299" s="5">
        <v>38847592</v>
      </c>
      <c r="G299" s="6">
        <v>-11584368</v>
      </c>
      <c r="H299" s="8">
        <v>-0.2297029048204422</v>
      </c>
      <c r="I299" s="5">
        <v>454.5</v>
      </c>
      <c r="J299" s="5">
        <v>302.651123046875</v>
      </c>
      <c r="K299" s="6">
        <v>-151.848876953125</v>
      </c>
      <c r="L299" s="8">
        <v>-0.33410093188285828</v>
      </c>
      <c r="M299" s="7">
        <v>14.879951477050781</v>
      </c>
      <c r="N299" s="7">
        <v>24.233064651489258</v>
      </c>
      <c r="O299" s="7">
        <v>9.3531131744384766</v>
      </c>
      <c r="P299" s="8">
        <v>0.62857151031494141</v>
      </c>
      <c r="Q299" s="49"/>
    </row>
    <row r="300" spans="1:17">
      <c r="A300" s="28">
        <v>128323303</v>
      </c>
      <c r="B300" s="22" t="s">
        <v>919</v>
      </c>
      <c r="C300" s="22" t="s">
        <v>153</v>
      </c>
      <c r="D300" s="43" t="s">
        <v>6</v>
      </c>
      <c r="E300" s="5">
        <v>16739817</v>
      </c>
      <c r="F300" s="5">
        <v>9891427</v>
      </c>
      <c r="G300" s="6">
        <v>-6848390</v>
      </c>
      <c r="H300" s="8">
        <v>-0.40910780429840088</v>
      </c>
      <c r="I300" s="5">
        <v>117.5</v>
      </c>
      <c r="J300" s="5">
        <v>47.903556823730469</v>
      </c>
      <c r="K300" s="6">
        <v>-69.596443176269531</v>
      </c>
      <c r="L300" s="8">
        <v>-0.59231013059616089</v>
      </c>
      <c r="M300" s="7">
        <v>14.183567047119141</v>
      </c>
      <c r="N300" s="7">
        <v>32.731307983398438</v>
      </c>
      <c r="O300" s="7">
        <v>18.547740936279297</v>
      </c>
      <c r="P300" s="8">
        <v>1.307692289352417</v>
      </c>
      <c r="Q300" s="49"/>
    </row>
    <row r="301" spans="1:17">
      <c r="A301" s="28">
        <v>127044103</v>
      </c>
      <c r="B301" s="22" t="s">
        <v>904</v>
      </c>
      <c r="C301" s="22" t="s">
        <v>125</v>
      </c>
      <c r="D301" s="43" t="s">
        <v>6</v>
      </c>
      <c r="E301" s="5">
        <v>42270356</v>
      </c>
      <c r="F301" s="5">
        <v>25764920</v>
      </c>
      <c r="G301" s="6">
        <v>-16505436</v>
      </c>
      <c r="H301" s="8">
        <v>-0.39047306776046753</v>
      </c>
      <c r="I301" s="5">
        <v>328.5</v>
      </c>
      <c r="J301" s="5">
        <v>157.37631225585938</v>
      </c>
      <c r="K301" s="6">
        <v>-171.12368774414063</v>
      </c>
      <c r="L301" s="8">
        <v>-0.52092444896697998</v>
      </c>
      <c r="M301" s="7">
        <v>14.377446174621582</v>
      </c>
      <c r="N301" s="7">
        <v>29.700777053833008</v>
      </c>
      <c r="O301" s="7">
        <v>15.323330879211426</v>
      </c>
      <c r="P301" s="8">
        <v>1.0657894611358643</v>
      </c>
      <c r="Q301" s="49"/>
    </row>
    <row r="302" spans="1:17">
      <c r="A302" s="28">
        <v>119355028</v>
      </c>
      <c r="B302" s="22" t="s">
        <v>665</v>
      </c>
      <c r="C302" s="22" t="s">
        <v>156</v>
      </c>
      <c r="D302" s="43" t="s">
        <v>4</v>
      </c>
      <c r="E302" s="5">
        <v>3841864.25</v>
      </c>
      <c r="F302" s="5">
        <v>2340150.25</v>
      </c>
      <c r="G302" s="6">
        <v>-1501714</v>
      </c>
      <c r="H302" s="8">
        <v>-0.39088159799575806</v>
      </c>
      <c r="I302" s="5">
        <v>48</v>
      </c>
      <c r="J302" s="5">
        <v>20.308158874511719</v>
      </c>
      <c r="K302" s="6">
        <v>-27.691841125488281</v>
      </c>
      <c r="L302" s="8">
        <v>-0.57691335678100586</v>
      </c>
      <c r="M302" s="7">
        <v>9.1073598861694336</v>
      </c>
      <c r="N302" s="7">
        <v>22.768400192260742</v>
      </c>
      <c r="O302" s="7">
        <v>13.661040306091309</v>
      </c>
      <c r="P302" s="8">
        <v>1.5</v>
      </c>
      <c r="Q302" s="49"/>
    </row>
    <row r="303" spans="1:17">
      <c r="A303" s="28">
        <v>111312503</v>
      </c>
      <c r="B303" s="22" t="s">
        <v>477</v>
      </c>
      <c r="C303" s="22" t="s">
        <v>152</v>
      </c>
      <c r="D303" s="43" t="s">
        <v>6</v>
      </c>
      <c r="E303" s="5">
        <v>46837968</v>
      </c>
      <c r="F303" s="5">
        <v>40118488</v>
      </c>
      <c r="G303" s="6">
        <v>-6719480</v>
      </c>
      <c r="H303" s="8">
        <v>-0.14346224069595337</v>
      </c>
      <c r="I303" s="5">
        <v>266</v>
      </c>
      <c r="J303" s="5">
        <v>180.94093322753906</v>
      </c>
      <c r="K303" s="6">
        <v>-85.059066772460938</v>
      </c>
      <c r="L303" s="8">
        <v>-0.3197709321975708</v>
      </c>
      <c r="M303" s="7">
        <v>13.23799991607666</v>
      </c>
      <c r="N303" s="7">
        <v>19.208078384399414</v>
      </c>
      <c r="O303" s="7">
        <v>5.9700784683227539</v>
      </c>
      <c r="P303" s="8">
        <v>0.45098039507865906</v>
      </c>
      <c r="Q303" s="49"/>
    </row>
    <row r="304" spans="1:17">
      <c r="A304" s="28">
        <v>111312607</v>
      </c>
      <c r="B304" s="22" t="s">
        <v>478</v>
      </c>
      <c r="C304" s="22" t="s">
        <v>152</v>
      </c>
      <c r="D304" s="43" t="s">
        <v>7</v>
      </c>
      <c r="E304" s="5">
        <v>2569239.75</v>
      </c>
      <c r="F304" s="5">
        <v>2754449</v>
      </c>
      <c r="G304" s="6">
        <v>185209.25</v>
      </c>
      <c r="H304" s="8">
        <v>7.2087183594703674E-2</v>
      </c>
      <c r="I304" s="5">
        <v>22.5</v>
      </c>
      <c r="J304" s="5">
        <v>22.5</v>
      </c>
      <c r="K304" s="6">
        <v>0</v>
      </c>
      <c r="L304" s="8">
        <v>0</v>
      </c>
      <c r="M304" s="7">
        <v>23.916666030883789</v>
      </c>
      <c r="N304" s="7">
        <v>23.916666030883789</v>
      </c>
      <c r="O304" s="7">
        <v>0</v>
      </c>
      <c r="P304" s="8">
        <v>0</v>
      </c>
      <c r="Q304" s="49"/>
    </row>
    <row r="305" spans="1:17">
      <c r="A305" s="28">
        <v>126512980</v>
      </c>
      <c r="B305" s="22" t="s">
        <v>848</v>
      </c>
      <c r="C305" s="22" t="s">
        <v>172</v>
      </c>
      <c r="D305" s="43" t="s">
        <v>4</v>
      </c>
      <c r="E305" s="5">
        <v>8374721</v>
      </c>
      <c r="F305" s="5">
        <v>5931268</v>
      </c>
      <c r="G305" s="6">
        <v>-2443453</v>
      </c>
      <c r="H305" s="8">
        <v>-0.29176530241966248</v>
      </c>
      <c r="I305" s="5">
        <v>58</v>
      </c>
      <c r="J305" s="5">
        <v>28.069995880126953</v>
      </c>
      <c r="K305" s="6">
        <v>-29.930004119873047</v>
      </c>
      <c r="L305" s="8">
        <v>-0.51603454351425171</v>
      </c>
      <c r="M305" s="7">
        <v>18.289289474487305</v>
      </c>
      <c r="N305" s="7">
        <v>51.542545318603516</v>
      </c>
      <c r="O305" s="7">
        <v>33.253257751464844</v>
      </c>
      <c r="P305" s="8">
        <v>1.8181819915771484</v>
      </c>
      <c r="Q305" s="49"/>
    </row>
    <row r="306" spans="1:17">
      <c r="A306" s="28">
        <v>126513510</v>
      </c>
      <c r="B306" s="22" t="s">
        <v>872</v>
      </c>
      <c r="C306" s="22" t="s">
        <v>172</v>
      </c>
      <c r="D306" s="43" t="s">
        <v>4</v>
      </c>
      <c r="E306" s="5">
        <v>13050987</v>
      </c>
      <c r="F306" s="5">
        <v>9155968</v>
      </c>
      <c r="G306" s="6">
        <v>-3895019</v>
      </c>
      <c r="H306" s="8">
        <v>-0.29844632744789124</v>
      </c>
      <c r="I306" s="5">
        <v>91</v>
      </c>
      <c r="J306" s="5">
        <v>47.752861022949219</v>
      </c>
      <c r="K306" s="6">
        <v>-43.247138977050781</v>
      </c>
      <c r="L306" s="8">
        <v>-0.47524330019950867</v>
      </c>
      <c r="M306" s="7">
        <v>15.407301902770996</v>
      </c>
      <c r="N306" s="7">
        <v>32.663478851318359</v>
      </c>
      <c r="O306" s="7">
        <v>17.256175994873047</v>
      </c>
      <c r="P306" s="8">
        <v>1.119999885559082</v>
      </c>
      <c r="Q306" s="49"/>
    </row>
    <row r="307" spans="1:17">
      <c r="A307" s="28">
        <v>126512039</v>
      </c>
      <c r="B307" s="22" t="s">
        <v>842</v>
      </c>
      <c r="C307" s="22" t="s">
        <v>172</v>
      </c>
      <c r="D307" s="43" t="s">
        <v>4</v>
      </c>
      <c r="E307" s="5">
        <v>9824687</v>
      </c>
      <c r="F307" s="5">
        <v>6355156</v>
      </c>
      <c r="G307" s="6">
        <v>-3469531</v>
      </c>
      <c r="H307" s="8">
        <v>-0.35314416885375977</v>
      </c>
      <c r="I307" s="5">
        <v>68.5</v>
      </c>
      <c r="J307" s="5">
        <v>28.256521224975586</v>
      </c>
      <c r="K307" s="6">
        <v>-40.243476867675781</v>
      </c>
      <c r="L307" s="8">
        <v>-0.58749604225158691</v>
      </c>
      <c r="M307" s="7">
        <v>14.771512031555176</v>
      </c>
      <c r="N307" s="7">
        <v>40.375465393066406</v>
      </c>
      <c r="O307" s="7">
        <v>25.603954315185547</v>
      </c>
      <c r="P307" s="8">
        <v>1.7333332300186157</v>
      </c>
      <c r="Q307" s="49"/>
    </row>
    <row r="308" spans="1:17">
      <c r="A308" s="28">
        <v>128323703</v>
      </c>
      <c r="B308" s="22" t="s">
        <v>920</v>
      </c>
      <c r="C308" s="22" t="s">
        <v>153</v>
      </c>
      <c r="D308" s="43" t="s">
        <v>6</v>
      </c>
      <c r="E308" s="5">
        <v>55129052</v>
      </c>
      <c r="F308" s="5">
        <v>33855688</v>
      </c>
      <c r="G308" s="6">
        <v>-21273364</v>
      </c>
      <c r="H308" s="8">
        <v>-0.38588300347328186</v>
      </c>
      <c r="I308" s="5">
        <v>348.5</v>
      </c>
      <c r="J308" s="5">
        <v>172.82994079589844</v>
      </c>
      <c r="K308" s="6">
        <v>-175.67005920410156</v>
      </c>
      <c r="L308" s="8">
        <v>-0.50407475233078003</v>
      </c>
      <c r="M308" s="7">
        <v>15.164254188537598</v>
      </c>
      <c r="N308" s="7">
        <v>30.489830017089844</v>
      </c>
      <c r="O308" s="7">
        <v>15.325575828552246</v>
      </c>
      <c r="P308" s="8">
        <v>1.0106382369995117</v>
      </c>
      <c r="Q308" s="49"/>
    </row>
    <row r="309" spans="1:17">
      <c r="A309" s="28">
        <v>128324207</v>
      </c>
      <c r="B309" s="22" t="s">
        <v>921</v>
      </c>
      <c r="C309" s="22" t="s">
        <v>153</v>
      </c>
      <c r="D309" s="43" t="s">
        <v>7</v>
      </c>
      <c r="E309" s="5">
        <v>6321239.5</v>
      </c>
      <c r="F309" s="5">
        <v>5749029.5</v>
      </c>
      <c r="G309" s="6">
        <v>-572210</v>
      </c>
      <c r="H309" s="8">
        <v>-9.0521804988384247E-2</v>
      </c>
      <c r="I309" s="5">
        <v>36</v>
      </c>
      <c r="J309" s="5">
        <v>30.07666015625</v>
      </c>
      <c r="K309" s="6">
        <v>-5.92333984375</v>
      </c>
      <c r="L309" s="8">
        <v>-0.1645372211933136</v>
      </c>
      <c r="M309" s="7">
        <v>29.75</v>
      </c>
      <c r="N309" s="7">
        <v>36.615383148193359</v>
      </c>
      <c r="O309" s="7">
        <v>6.8653831481933594</v>
      </c>
      <c r="P309" s="8">
        <v>0.23076918721199036</v>
      </c>
      <c r="Q309" s="49"/>
    </row>
    <row r="310" spans="1:17">
      <c r="A310" s="28">
        <v>115220001</v>
      </c>
      <c r="B310" s="22" t="s">
        <v>576</v>
      </c>
      <c r="C310" s="22" t="s">
        <v>143</v>
      </c>
      <c r="D310" s="43" t="s">
        <v>4</v>
      </c>
      <c r="E310" s="5">
        <v>3182224</v>
      </c>
      <c r="F310" s="5">
        <v>2452274</v>
      </c>
      <c r="G310" s="6">
        <v>-729950</v>
      </c>
      <c r="H310" s="8">
        <v>-0.22938360273838043</v>
      </c>
      <c r="I310" s="5">
        <v>26</v>
      </c>
      <c r="J310" s="5">
        <v>15.036569595336914</v>
      </c>
      <c r="K310" s="6">
        <v>-10.963430404663086</v>
      </c>
      <c r="L310" s="8">
        <v>-0.42167040705680847</v>
      </c>
      <c r="M310" s="7">
        <v>14.025722503662109</v>
      </c>
      <c r="N310" s="7">
        <v>19.420230865478516</v>
      </c>
      <c r="O310" s="7">
        <v>5.3945083618164063</v>
      </c>
      <c r="P310" s="8">
        <v>0.38461536169052124</v>
      </c>
      <c r="Q310" s="49"/>
    </row>
    <row r="311" spans="1:17">
      <c r="A311" s="28">
        <v>121395526</v>
      </c>
      <c r="B311" s="22" t="s">
        <v>720</v>
      </c>
      <c r="C311" s="22" t="s">
        <v>160</v>
      </c>
      <c r="D311" s="43" t="s">
        <v>4</v>
      </c>
      <c r="E311" s="5">
        <v>7848842</v>
      </c>
      <c r="F311" s="5">
        <v>5680366.5</v>
      </c>
      <c r="G311" s="6">
        <v>-2168475.5</v>
      </c>
      <c r="H311" s="8">
        <v>-0.27627965807914734</v>
      </c>
      <c r="I311" s="5">
        <v>51</v>
      </c>
      <c r="J311" s="5">
        <v>29.113250732421875</v>
      </c>
      <c r="K311" s="6">
        <v>-21.886749267578125</v>
      </c>
      <c r="L311" s="8">
        <v>-0.42915195226669312</v>
      </c>
      <c r="M311" s="7">
        <v>19.908607482910156</v>
      </c>
      <c r="N311" s="7">
        <v>39.817214965820313</v>
      </c>
      <c r="O311" s="7">
        <v>19.908607482910156</v>
      </c>
      <c r="P311" s="8">
        <v>1</v>
      </c>
      <c r="Q311" s="49"/>
    </row>
    <row r="312" spans="1:17">
      <c r="A312" s="28">
        <v>126513070</v>
      </c>
      <c r="B312" s="22" t="s">
        <v>852</v>
      </c>
      <c r="C312" s="22" t="s">
        <v>172</v>
      </c>
      <c r="D312" s="43" t="s">
        <v>4</v>
      </c>
      <c r="E312" s="5">
        <v>5271358</v>
      </c>
      <c r="F312" s="5">
        <v>3565620</v>
      </c>
      <c r="G312" s="6">
        <v>-1705738</v>
      </c>
      <c r="H312" s="8">
        <v>-0.32358607649803162</v>
      </c>
      <c r="I312" s="5">
        <v>32</v>
      </c>
      <c r="J312" s="5">
        <v>11.708767890930176</v>
      </c>
      <c r="K312" s="6">
        <v>-20.291233062744141</v>
      </c>
      <c r="L312" s="8">
        <v>-0.63410103321075439</v>
      </c>
      <c r="M312" s="7">
        <v>12.29240894317627</v>
      </c>
      <c r="N312" s="7">
        <v>38.633285522460938</v>
      </c>
      <c r="O312" s="7">
        <v>26.340877532958984</v>
      </c>
      <c r="P312" s="8">
        <v>2.1428570747375488</v>
      </c>
      <c r="Q312" s="49"/>
    </row>
    <row r="313" spans="1:17">
      <c r="A313" s="28">
        <v>124152637</v>
      </c>
      <c r="B313" s="22" t="s">
        <v>1</v>
      </c>
      <c r="C313" s="22" t="s">
        <v>136</v>
      </c>
      <c r="D313" s="43" t="s">
        <v>4</v>
      </c>
      <c r="E313" s="5">
        <v>30753088</v>
      </c>
      <c r="F313" s="5">
        <v>18146140</v>
      </c>
      <c r="G313" s="6">
        <v>-12606948</v>
      </c>
      <c r="H313" s="8">
        <v>-0.40994086861610413</v>
      </c>
      <c r="I313" s="5">
        <v>190</v>
      </c>
      <c r="J313" s="5">
        <v>30.041702270507813</v>
      </c>
      <c r="K313" s="6">
        <v>-159.95829772949219</v>
      </c>
      <c r="L313" s="8">
        <v>-0.84188580513000488</v>
      </c>
      <c r="M313" s="7">
        <v>18.890920639038086</v>
      </c>
      <c r="N313" s="7">
        <v>127.19886779785156</v>
      </c>
      <c r="O313" s="7">
        <v>108.30794525146484</v>
      </c>
      <c r="P313" s="8">
        <v>5.7333335876464844</v>
      </c>
      <c r="Q313" s="49"/>
    </row>
    <row r="314" spans="1:17">
      <c r="A314" s="28">
        <v>125235103</v>
      </c>
      <c r="B314" s="22" t="s">
        <v>806</v>
      </c>
      <c r="C314" s="22" t="s">
        <v>144</v>
      </c>
      <c r="D314" s="43" t="s">
        <v>6</v>
      </c>
      <c r="E314" s="5">
        <v>68505328</v>
      </c>
      <c r="F314" s="5">
        <v>35738416</v>
      </c>
      <c r="G314" s="6">
        <v>-32766912</v>
      </c>
      <c r="H314" s="8">
        <v>-0.47831186652183533</v>
      </c>
      <c r="I314" s="5">
        <v>495</v>
      </c>
      <c r="J314" s="5">
        <v>173.9560546875</v>
      </c>
      <c r="K314" s="6">
        <v>-321.0439453125</v>
      </c>
      <c r="L314" s="8">
        <v>-0.64857363700866699</v>
      </c>
      <c r="M314" s="7">
        <v>12.652889251708984</v>
      </c>
      <c r="N314" s="7">
        <v>37.541538238525391</v>
      </c>
      <c r="O314" s="7">
        <v>24.888648986816406</v>
      </c>
      <c r="P314" s="8">
        <v>1.9670329093933105</v>
      </c>
      <c r="Q314" s="49"/>
    </row>
    <row r="315" spans="1:17">
      <c r="A315" s="28">
        <v>101000000</v>
      </c>
      <c r="B315" s="22" t="s">
        <v>193</v>
      </c>
      <c r="C315" s="22" t="s">
        <v>184</v>
      </c>
      <c r="D315" s="43" t="s">
        <v>5</v>
      </c>
      <c r="E315" s="5">
        <v>63400984</v>
      </c>
      <c r="F315" s="5">
        <v>50605592</v>
      </c>
      <c r="G315" s="6">
        <v>-12795392</v>
      </c>
      <c r="H315" s="8">
        <v>-0.20181693136692047</v>
      </c>
      <c r="I315" s="5">
        <v>480</v>
      </c>
      <c r="J315" s="5">
        <v>348.67303466796875</v>
      </c>
      <c r="K315" s="6">
        <v>-131.32696533203125</v>
      </c>
      <c r="L315" s="8">
        <v>-0.2735978364944458</v>
      </c>
      <c r="M315" s="7">
        <v>2.1824817657470703</v>
      </c>
      <c r="N315" s="7">
        <v>3.1808509826660156</v>
      </c>
      <c r="O315" s="7">
        <v>0.99836921691894531</v>
      </c>
      <c r="P315" s="8">
        <v>0.45744675397872925</v>
      </c>
      <c r="Q315" s="49"/>
    </row>
    <row r="316" spans="1:17">
      <c r="A316" s="28">
        <v>105256553</v>
      </c>
      <c r="B316" s="22" t="s">
        <v>342</v>
      </c>
      <c r="C316" s="22" t="s">
        <v>146</v>
      </c>
      <c r="D316" s="43" t="s">
        <v>6</v>
      </c>
      <c r="E316" s="5">
        <v>35326912</v>
      </c>
      <c r="F316" s="5">
        <v>27881596</v>
      </c>
      <c r="G316" s="6">
        <v>-7445316</v>
      </c>
      <c r="H316" s="8">
        <v>-0.21075479686260223</v>
      </c>
      <c r="I316" s="5">
        <v>142.5</v>
      </c>
      <c r="J316" s="5">
        <v>62.194709777832031</v>
      </c>
      <c r="K316" s="6">
        <v>-80.305290222167969</v>
      </c>
      <c r="L316" s="8">
        <v>-0.56354588270187378</v>
      </c>
      <c r="M316" s="7">
        <v>14.929481506347656</v>
      </c>
      <c r="N316" s="7">
        <v>32.609130859375</v>
      </c>
      <c r="O316" s="7">
        <v>17.679649353027344</v>
      </c>
      <c r="P316" s="8">
        <v>1.1842105388641357</v>
      </c>
      <c r="Q316" s="49"/>
    </row>
    <row r="317" spans="1:17">
      <c r="A317" s="28">
        <v>104433604</v>
      </c>
      <c r="B317" s="22" t="s">
        <v>317</v>
      </c>
      <c r="C317" s="22" t="s">
        <v>164</v>
      </c>
      <c r="D317" s="43" t="s">
        <v>6</v>
      </c>
      <c r="E317" s="5">
        <v>9404969</v>
      </c>
      <c r="F317" s="5">
        <v>5341555.5</v>
      </c>
      <c r="G317" s="6">
        <v>-4063413.5</v>
      </c>
      <c r="H317" s="8">
        <v>-0.43204963207244873</v>
      </c>
      <c r="I317" s="5">
        <v>80.5</v>
      </c>
      <c r="J317" s="5">
        <v>33.827751159667969</v>
      </c>
      <c r="K317" s="6">
        <v>-46.672248840332031</v>
      </c>
      <c r="L317" s="8">
        <v>-0.57977950572967529</v>
      </c>
      <c r="M317" s="7">
        <v>10.989774703979492</v>
      </c>
      <c r="N317" s="7">
        <v>24.421722412109375</v>
      </c>
      <c r="O317" s="7">
        <v>13.431947708129883</v>
      </c>
      <c r="P317" s="8">
        <v>1.2222223281860352</v>
      </c>
      <c r="Q317" s="49"/>
    </row>
    <row r="318" spans="1:17">
      <c r="A318" s="28">
        <v>107654103</v>
      </c>
      <c r="B318" s="22" t="s">
        <v>383</v>
      </c>
      <c r="C318" s="22" t="s">
        <v>186</v>
      </c>
      <c r="D318" s="43" t="s">
        <v>6</v>
      </c>
      <c r="E318" s="5">
        <v>20363668</v>
      </c>
      <c r="F318" s="5">
        <v>12436361</v>
      </c>
      <c r="G318" s="6">
        <v>-7927307</v>
      </c>
      <c r="H318" s="8">
        <v>-0.38928678631782532</v>
      </c>
      <c r="I318" s="5">
        <v>128</v>
      </c>
      <c r="J318" s="5">
        <v>48.5606689453125</v>
      </c>
      <c r="K318" s="6">
        <v>-79.4393310546875</v>
      </c>
      <c r="L318" s="8">
        <v>-0.62061977386474609</v>
      </c>
      <c r="M318" s="7">
        <v>13.623116493225098</v>
      </c>
      <c r="N318" s="7">
        <v>34.965999603271484</v>
      </c>
      <c r="O318" s="7">
        <v>21.342884063720703</v>
      </c>
      <c r="P318" s="8">
        <v>1.5666667222976685</v>
      </c>
      <c r="Q318" s="49"/>
    </row>
    <row r="319" spans="1:17">
      <c r="A319" s="28">
        <v>106333407</v>
      </c>
      <c r="B319" s="22" t="s">
        <v>364</v>
      </c>
      <c r="C319" s="22" t="s">
        <v>154</v>
      </c>
      <c r="D319" s="43" t="s">
        <v>7</v>
      </c>
      <c r="E319" s="5">
        <v>7796975</v>
      </c>
      <c r="F319" s="5">
        <v>4189586</v>
      </c>
      <c r="G319" s="6">
        <v>-3607389</v>
      </c>
      <c r="H319" s="8">
        <v>-0.46266520023345947</v>
      </c>
      <c r="I319" s="5">
        <v>60</v>
      </c>
      <c r="J319" s="5">
        <v>17.76262092590332</v>
      </c>
      <c r="K319" s="6">
        <v>-42.237380981445313</v>
      </c>
      <c r="L319" s="8">
        <v>-0.70395636558532715</v>
      </c>
      <c r="M319" s="7">
        <v>10.685714721679688</v>
      </c>
      <c r="N319" s="7">
        <v>37.400001525878906</v>
      </c>
      <c r="O319" s="7">
        <v>26.714286804199219</v>
      </c>
      <c r="P319" s="8">
        <v>2.5</v>
      </c>
      <c r="Q319" s="49"/>
    </row>
    <row r="320" spans="1:17">
      <c r="A320" s="28">
        <v>101303503</v>
      </c>
      <c r="B320" s="22" t="s">
        <v>205</v>
      </c>
      <c r="C320" s="22" t="s">
        <v>151</v>
      </c>
      <c r="D320" s="43" t="s">
        <v>6</v>
      </c>
      <c r="E320" s="5">
        <v>15376453</v>
      </c>
      <c r="F320" s="5">
        <v>9298441</v>
      </c>
      <c r="G320" s="6">
        <v>-6078012</v>
      </c>
      <c r="H320" s="8">
        <v>-0.39528051018714905</v>
      </c>
      <c r="I320" s="5">
        <v>99</v>
      </c>
      <c r="J320" s="5">
        <v>41.876804351806641</v>
      </c>
      <c r="K320" s="6">
        <v>-57.123195648193359</v>
      </c>
      <c r="L320" s="8">
        <v>-0.57700198888778687</v>
      </c>
      <c r="M320" s="7">
        <v>13.954160690307617</v>
      </c>
      <c r="N320" s="7">
        <v>32.559707641601563</v>
      </c>
      <c r="O320" s="7">
        <v>18.605546951293945</v>
      </c>
      <c r="P320" s="8">
        <v>1.3333332538604736</v>
      </c>
      <c r="Q320" s="49"/>
    </row>
    <row r="321" spans="1:17">
      <c r="A321" s="28">
        <v>123463803</v>
      </c>
      <c r="B321" s="22" t="s">
        <v>757</v>
      </c>
      <c r="C321" s="22" t="s">
        <v>167</v>
      </c>
      <c r="D321" s="43" t="s">
        <v>6</v>
      </c>
      <c r="E321" s="5">
        <v>16736662</v>
      </c>
      <c r="F321" s="5">
        <v>8790552</v>
      </c>
      <c r="G321" s="6">
        <v>-7946110</v>
      </c>
      <c r="H321" s="8">
        <v>-0.47477269172668457</v>
      </c>
      <c r="I321" s="5">
        <v>110</v>
      </c>
      <c r="J321" s="5">
        <v>35.310451507568359</v>
      </c>
      <c r="K321" s="6">
        <v>-74.689544677734375</v>
      </c>
      <c r="L321" s="8">
        <v>-0.67899584770202637</v>
      </c>
      <c r="M321" s="7">
        <v>12.869754791259766</v>
      </c>
      <c r="N321" s="7">
        <v>38.609264373779297</v>
      </c>
      <c r="O321" s="7">
        <v>25.739509582519531</v>
      </c>
      <c r="P321" s="8">
        <v>2</v>
      </c>
      <c r="Q321" s="49"/>
    </row>
    <row r="322" spans="1:17">
      <c r="A322" s="28">
        <v>117414003</v>
      </c>
      <c r="B322" s="22" t="s">
        <v>630</v>
      </c>
      <c r="C322" s="22" t="s">
        <v>162</v>
      </c>
      <c r="D322" s="43" t="s">
        <v>6</v>
      </c>
      <c r="E322" s="5">
        <v>42776504</v>
      </c>
      <c r="F322" s="5">
        <v>28586496</v>
      </c>
      <c r="G322" s="6">
        <v>-14190008</v>
      </c>
      <c r="H322" s="8">
        <v>-0.33172434568405151</v>
      </c>
      <c r="I322" s="5">
        <v>286</v>
      </c>
      <c r="J322" s="5">
        <v>155.84066772460938</v>
      </c>
      <c r="K322" s="6">
        <v>-130.15933227539063</v>
      </c>
      <c r="L322" s="8">
        <v>-0.45510256290435791</v>
      </c>
      <c r="M322" s="7">
        <v>15.942706108093262</v>
      </c>
      <c r="N322" s="7">
        <v>29.03849983215332</v>
      </c>
      <c r="O322" s="7">
        <v>13.095793724060059</v>
      </c>
      <c r="P322" s="8">
        <v>0.82142853736877441</v>
      </c>
      <c r="Q322" s="49"/>
    </row>
    <row r="323" spans="1:17">
      <c r="A323" s="28">
        <v>121135003</v>
      </c>
      <c r="B323" s="22" t="s">
        <v>706</v>
      </c>
      <c r="C323" s="22" t="s">
        <v>134</v>
      </c>
      <c r="D323" s="43" t="s">
        <v>6</v>
      </c>
      <c r="E323" s="5">
        <v>55103284</v>
      </c>
      <c r="F323" s="5">
        <v>36882876</v>
      </c>
      <c r="G323" s="6">
        <v>-18220408</v>
      </c>
      <c r="H323" s="8">
        <v>-0.33065921068191528</v>
      </c>
      <c r="I323" s="5">
        <v>286.5</v>
      </c>
      <c r="J323" s="5">
        <v>107.53076171875</v>
      </c>
      <c r="K323" s="6">
        <v>-178.96923828125</v>
      </c>
      <c r="L323" s="8">
        <v>-0.62467449903488159</v>
      </c>
      <c r="M323" s="7">
        <v>15.488397598266602</v>
      </c>
      <c r="N323" s="7">
        <v>46.149101257324219</v>
      </c>
      <c r="O323" s="7">
        <v>30.660703659057617</v>
      </c>
      <c r="P323" s="8">
        <v>1.9795917272567749</v>
      </c>
      <c r="Q323" s="49"/>
    </row>
    <row r="324" spans="1:17">
      <c r="A324" s="28">
        <v>133513315</v>
      </c>
      <c r="B324" s="22" t="s">
        <v>941</v>
      </c>
      <c r="C324" s="22" t="s">
        <v>172</v>
      </c>
      <c r="D324" s="43" t="s">
        <v>4</v>
      </c>
      <c r="E324" s="5">
        <v>15737428</v>
      </c>
      <c r="F324" s="5">
        <v>10247194</v>
      </c>
      <c r="G324" s="6">
        <v>-5490234</v>
      </c>
      <c r="H324" s="8">
        <v>-0.34886476397514343</v>
      </c>
      <c r="I324" s="5">
        <v>126</v>
      </c>
      <c r="J324" s="5">
        <v>31.582286834716797</v>
      </c>
      <c r="K324" s="6">
        <v>-94.417709350585938</v>
      </c>
      <c r="L324" s="8">
        <v>-0.74934691190719604</v>
      </c>
      <c r="M324" s="7">
        <v>14.547720909118652</v>
      </c>
      <c r="N324" s="7">
        <v>73.950920104980469</v>
      </c>
      <c r="O324" s="7">
        <v>59.4031982421875</v>
      </c>
      <c r="P324" s="8">
        <v>4.0833334922790527</v>
      </c>
      <c r="Q324" s="49"/>
    </row>
    <row r="325" spans="1:17">
      <c r="A325" s="28">
        <v>109243503</v>
      </c>
      <c r="B325" s="22" t="s">
        <v>440</v>
      </c>
      <c r="C325" s="22" t="s">
        <v>145</v>
      </c>
      <c r="D325" s="43" t="s">
        <v>6</v>
      </c>
      <c r="E325" s="5">
        <v>10764217</v>
      </c>
      <c r="F325" s="5">
        <v>6245692.5</v>
      </c>
      <c r="G325" s="6">
        <v>-4518524.5</v>
      </c>
      <c r="H325" s="8">
        <v>-0.41977271437644958</v>
      </c>
      <c r="I325" s="5">
        <v>86</v>
      </c>
      <c r="J325" s="5">
        <v>38.639530181884766</v>
      </c>
      <c r="K325" s="6">
        <v>-47.360469818115234</v>
      </c>
      <c r="L325" s="8">
        <v>-0.55070310831069946</v>
      </c>
      <c r="M325" s="7">
        <v>11.585666656494141</v>
      </c>
      <c r="N325" s="7">
        <v>30.895111083984375</v>
      </c>
      <c r="O325" s="7">
        <v>19.309444427490234</v>
      </c>
      <c r="P325" s="8">
        <v>1.6666666269302368</v>
      </c>
      <c r="Q325" s="49"/>
    </row>
    <row r="326" spans="1:17">
      <c r="A326" s="28">
        <v>111343603</v>
      </c>
      <c r="B326" s="22" t="s">
        <v>483</v>
      </c>
      <c r="C326" s="22" t="s">
        <v>155</v>
      </c>
      <c r="D326" s="43" t="s">
        <v>6</v>
      </c>
      <c r="E326" s="5">
        <v>39031316</v>
      </c>
      <c r="F326" s="5">
        <v>30505712</v>
      </c>
      <c r="G326" s="6">
        <v>-8525604</v>
      </c>
      <c r="H326" s="8">
        <v>-0.21842983365058899</v>
      </c>
      <c r="I326" s="5">
        <v>308.5</v>
      </c>
      <c r="J326" s="5">
        <v>202.34893798828125</v>
      </c>
      <c r="K326" s="6">
        <v>-106.15106201171875</v>
      </c>
      <c r="L326" s="8">
        <v>-0.34408771991729736</v>
      </c>
      <c r="M326" s="7">
        <v>15.533282279968262</v>
      </c>
      <c r="N326" s="7">
        <v>23.499069213867188</v>
      </c>
      <c r="O326" s="7">
        <v>7.9657869338989258</v>
      </c>
      <c r="P326" s="8">
        <v>0.51282060146331787</v>
      </c>
      <c r="Q326" s="49"/>
    </row>
    <row r="327" spans="1:17">
      <c r="A327" s="28">
        <v>111312804</v>
      </c>
      <c r="B327" s="22" t="s">
        <v>479</v>
      </c>
      <c r="C327" s="22" t="s">
        <v>152</v>
      </c>
      <c r="D327" s="43" t="s">
        <v>6</v>
      </c>
      <c r="E327" s="5">
        <v>12937939</v>
      </c>
      <c r="F327" s="5">
        <v>8836186</v>
      </c>
      <c r="G327" s="6">
        <v>-4101753</v>
      </c>
      <c r="H327" s="8">
        <v>-0.31703296303749084</v>
      </c>
      <c r="I327" s="5">
        <v>98</v>
      </c>
      <c r="J327" s="5">
        <v>52.621063232421875</v>
      </c>
      <c r="K327" s="6">
        <v>-45.378936767578125</v>
      </c>
      <c r="L327" s="8">
        <v>-0.46305036544799805</v>
      </c>
      <c r="M327" s="7">
        <v>12.823172569274902</v>
      </c>
      <c r="N327" s="7">
        <v>24.791465759277344</v>
      </c>
      <c r="O327" s="7">
        <v>11.968293190002441</v>
      </c>
      <c r="P327" s="8">
        <v>0.93333321809768677</v>
      </c>
      <c r="Q327" s="49"/>
    </row>
    <row r="328" spans="1:17">
      <c r="A328" s="28">
        <v>126514864</v>
      </c>
      <c r="B328" s="22" t="s">
        <v>875</v>
      </c>
      <c r="C328" s="22" t="s">
        <v>172</v>
      </c>
      <c r="D328" s="43" t="s">
        <v>4</v>
      </c>
      <c r="E328" s="5">
        <v>8933023</v>
      </c>
      <c r="F328" s="5">
        <v>5756879</v>
      </c>
      <c r="G328" s="6">
        <v>-3176144</v>
      </c>
      <c r="H328" s="8">
        <v>-0.3555508553981781</v>
      </c>
      <c r="I328" s="5">
        <v>45.5</v>
      </c>
      <c r="J328" s="5">
        <v>16.153469085693359</v>
      </c>
      <c r="K328" s="6">
        <v>-29.346530914306641</v>
      </c>
      <c r="L328" s="8">
        <v>-0.64497870206832886</v>
      </c>
      <c r="M328" s="7">
        <v>17.843133926391602</v>
      </c>
      <c r="N328" s="7">
        <v>53.529399871826172</v>
      </c>
      <c r="O328" s="7">
        <v>35.686264038085938</v>
      </c>
      <c r="P328" s="8">
        <v>1.9999998807907104</v>
      </c>
      <c r="Q328" s="49"/>
    </row>
    <row r="329" spans="1:17">
      <c r="A329" s="28">
        <v>126514059</v>
      </c>
      <c r="B329" s="22" t="s">
        <v>874</v>
      </c>
      <c r="C329" s="22" t="s">
        <v>172</v>
      </c>
      <c r="D329" s="43" t="s">
        <v>4</v>
      </c>
      <c r="E329" s="5">
        <v>4706652</v>
      </c>
      <c r="F329" s="5">
        <v>3322861</v>
      </c>
      <c r="G329" s="6">
        <v>-1383791</v>
      </c>
      <c r="H329" s="8">
        <v>-0.29400750994682312</v>
      </c>
      <c r="I329" s="5">
        <v>28</v>
      </c>
      <c r="J329" s="5">
        <v>13.763053894042969</v>
      </c>
      <c r="K329" s="6">
        <v>-14.236946105957031</v>
      </c>
      <c r="L329" s="8">
        <v>-0.50846236944198608</v>
      </c>
      <c r="M329" s="7">
        <v>14.785099983215332</v>
      </c>
      <c r="N329" s="7">
        <v>32.855777740478516</v>
      </c>
      <c r="O329" s="7">
        <v>18.0706787109375</v>
      </c>
      <c r="P329" s="8">
        <v>1.2222222089767456</v>
      </c>
      <c r="Q329" s="49"/>
    </row>
    <row r="330" spans="1:17">
      <c r="A330" s="28">
        <v>126510013</v>
      </c>
      <c r="B330" s="22" t="s">
        <v>828</v>
      </c>
      <c r="C330" s="22" t="s">
        <v>172</v>
      </c>
      <c r="D330" s="43" t="s">
        <v>4</v>
      </c>
      <c r="E330" s="5">
        <v>19307760</v>
      </c>
      <c r="F330" s="5">
        <v>14269012</v>
      </c>
      <c r="G330" s="6">
        <v>-5038748</v>
      </c>
      <c r="H330" s="8">
        <v>-0.26097008585929871</v>
      </c>
      <c r="I330" s="5">
        <v>81.5</v>
      </c>
      <c r="J330" s="5">
        <v>40.158538818359375</v>
      </c>
      <c r="K330" s="6">
        <v>-41.341461181640625</v>
      </c>
      <c r="L330" s="8">
        <v>-0.50725716352462769</v>
      </c>
      <c r="M330" s="7">
        <v>15.274589538574219</v>
      </c>
      <c r="N330" s="7">
        <v>35.640708923339844</v>
      </c>
      <c r="O330" s="7">
        <v>20.366119384765625</v>
      </c>
      <c r="P330" s="8">
        <v>1.3333333730697632</v>
      </c>
      <c r="Q330" s="49"/>
    </row>
    <row r="331" spans="1:17">
      <c r="A331" s="28">
        <v>126515492</v>
      </c>
      <c r="B331" s="22" t="s">
        <v>877</v>
      </c>
      <c r="C331" s="22" t="s">
        <v>172</v>
      </c>
      <c r="D331" s="43" t="s">
        <v>4</v>
      </c>
      <c r="E331" s="5">
        <v>7710332</v>
      </c>
      <c r="F331" s="5">
        <v>6028754</v>
      </c>
      <c r="G331" s="6">
        <v>-1681578</v>
      </c>
      <c r="H331" s="8">
        <v>-0.2180941104888916</v>
      </c>
      <c r="I331" s="5">
        <v>39</v>
      </c>
      <c r="J331" s="5">
        <v>19.922616958618164</v>
      </c>
      <c r="K331" s="6">
        <v>-19.077383041381836</v>
      </c>
      <c r="L331" s="8">
        <v>-0.48916366696357727</v>
      </c>
      <c r="M331" s="7">
        <v>15.089154243469238</v>
      </c>
      <c r="N331" s="7">
        <v>35.665271759033203</v>
      </c>
      <c r="O331" s="7">
        <v>20.576118469238281</v>
      </c>
      <c r="P331" s="8">
        <v>1.3636362552642822</v>
      </c>
      <c r="Q331" s="49"/>
    </row>
    <row r="332" spans="1:17">
      <c r="A332" s="28">
        <v>109422303</v>
      </c>
      <c r="B332" s="22" t="s">
        <v>445</v>
      </c>
      <c r="C332" s="22" t="s">
        <v>189</v>
      </c>
      <c r="D332" s="43" t="s">
        <v>6</v>
      </c>
      <c r="E332" s="5">
        <v>18491414</v>
      </c>
      <c r="F332" s="5">
        <v>12375989</v>
      </c>
      <c r="G332" s="6">
        <v>-6115425</v>
      </c>
      <c r="H332" s="8">
        <v>-0.33071699738502502</v>
      </c>
      <c r="I332" s="5">
        <v>170</v>
      </c>
      <c r="J332" s="5">
        <v>93.544639587402344</v>
      </c>
      <c r="K332" s="6">
        <v>-76.455360412597656</v>
      </c>
      <c r="L332" s="8">
        <v>-0.44973739981651306</v>
      </c>
      <c r="M332" s="7">
        <v>13.718341827392578</v>
      </c>
      <c r="N332" s="7">
        <v>27.093725204467773</v>
      </c>
      <c r="O332" s="7">
        <v>13.375383377075195</v>
      </c>
      <c r="P332" s="8">
        <v>0.97500002384185791</v>
      </c>
      <c r="Q332" s="49"/>
    </row>
    <row r="333" spans="1:17">
      <c r="A333" s="28">
        <v>104103603</v>
      </c>
      <c r="B333" s="22" t="s">
        <v>296</v>
      </c>
      <c r="C333" s="22" t="s">
        <v>131</v>
      </c>
      <c r="D333" s="43" t="s">
        <v>6</v>
      </c>
      <c r="E333" s="5">
        <v>24284874</v>
      </c>
      <c r="F333" s="5">
        <v>15053486</v>
      </c>
      <c r="G333" s="6">
        <v>-9231388</v>
      </c>
      <c r="H333" s="8">
        <v>-0.3801291286945343</v>
      </c>
      <c r="I333" s="5">
        <v>169</v>
      </c>
      <c r="J333" s="5">
        <v>79.143905639648438</v>
      </c>
      <c r="K333" s="6">
        <v>-89.856094360351563</v>
      </c>
      <c r="L333" s="8">
        <v>-0.53169286251068115</v>
      </c>
      <c r="M333" s="7">
        <v>14.014657020568848</v>
      </c>
      <c r="N333" s="7">
        <v>27.749019622802734</v>
      </c>
      <c r="O333" s="7">
        <v>13.734362602233887</v>
      </c>
      <c r="P333" s="8">
        <v>0.97999989986419678</v>
      </c>
      <c r="Q333" s="49"/>
    </row>
    <row r="334" spans="1:17">
      <c r="A334" s="28">
        <v>124154003</v>
      </c>
      <c r="B334" s="22" t="s">
        <v>788</v>
      </c>
      <c r="C334" s="22" t="s">
        <v>136</v>
      </c>
      <c r="D334" s="43" t="s">
        <v>6</v>
      </c>
      <c r="E334" s="5">
        <v>88185320</v>
      </c>
      <c r="F334" s="5">
        <v>48669880</v>
      </c>
      <c r="G334" s="6">
        <v>-39515440</v>
      </c>
      <c r="H334" s="8">
        <v>-0.44809544086456299</v>
      </c>
      <c r="I334" s="5">
        <v>421.5</v>
      </c>
      <c r="J334" s="5">
        <v>134.87295532226563</v>
      </c>
      <c r="K334" s="6">
        <v>-286.62704467773438</v>
      </c>
      <c r="L334" s="8">
        <v>-0.68001669645309448</v>
      </c>
      <c r="M334" s="7">
        <v>15.871146202087402</v>
      </c>
      <c r="N334" s="7">
        <v>53.687580108642578</v>
      </c>
      <c r="O334" s="7">
        <v>37.816432952880859</v>
      </c>
      <c r="P334" s="8">
        <v>2.3827159404754639</v>
      </c>
      <c r="Q334" s="49"/>
    </row>
    <row r="335" spans="1:17">
      <c r="A335" s="28">
        <v>182514568</v>
      </c>
      <c r="B335" s="22" t="s">
        <v>951</v>
      </c>
      <c r="C335" s="22" t="s">
        <v>172</v>
      </c>
      <c r="D335" s="43" t="s">
        <v>4</v>
      </c>
      <c r="E335" s="5">
        <v>10227527</v>
      </c>
      <c r="F335" s="5">
        <v>7142059</v>
      </c>
      <c r="G335" s="6">
        <v>-3085468</v>
      </c>
      <c r="H335" s="8">
        <v>-0.30168271064758301</v>
      </c>
      <c r="I335" s="5">
        <v>63</v>
      </c>
      <c r="J335" s="5">
        <v>31.422157287597656</v>
      </c>
      <c r="K335" s="6">
        <v>-31.577842712402344</v>
      </c>
      <c r="L335" s="8">
        <v>-0.50123560428619385</v>
      </c>
      <c r="M335" s="7">
        <v>17.254667282104492</v>
      </c>
      <c r="N335" s="7">
        <v>39.584236145019531</v>
      </c>
      <c r="O335" s="7">
        <v>22.329568862915039</v>
      </c>
      <c r="P335" s="8">
        <v>1.2941175699234009</v>
      </c>
      <c r="Q335" s="49"/>
    </row>
    <row r="336" spans="1:17">
      <c r="A336" s="28">
        <v>110183602</v>
      </c>
      <c r="B336" s="22" t="s">
        <v>471</v>
      </c>
      <c r="C336" s="22" t="s">
        <v>139</v>
      </c>
      <c r="D336" s="43" t="s">
        <v>6</v>
      </c>
      <c r="E336" s="5">
        <v>77199888</v>
      </c>
      <c r="F336" s="5">
        <v>52414724</v>
      </c>
      <c r="G336" s="6">
        <v>-24785164</v>
      </c>
      <c r="H336" s="8">
        <v>-0.32105180621147156</v>
      </c>
      <c r="I336" s="5">
        <v>564</v>
      </c>
      <c r="J336" s="5">
        <v>326.61380004882813</v>
      </c>
      <c r="K336" s="6">
        <v>-237.38619995117188</v>
      </c>
      <c r="L336" s="8">
        <v>-0.42089751362800598</v>
      </c>
      <c r="M336" s="7">
        <v>15.512794494628906</v>
      </c>
      <c r="N336" s="7">
        <v>28.046310424804688</v>
      </c>
      <c r="O336" s="7">
        <v>12.533515930175781</v>
      </c>
      <c r="P336" s="8">
        <v>0.80794703960418701</v>
      </c>
      <c r="Q336" s="49"/>
    </row>
    <row r="337" spans="1:17">
      <c r="A337" s="28">
        <v>104432830</v>
      </c>
      <c r="B337" s="22" t="s">
        <v>314</v>
      </c>
      <c r="C337" s="22" t="s">
        <v>164</v>
      </c>
      <c r="D337" s="43" t="s">
        <v>4</v>
      </c>
      <c r="E337" s="5">
        <v>4086108.5</v>
      </c>
      <c r="F337" s="5">
        <v>2103421</v>
      </c>
      <c r="G337" s="6">
        <v>-1982687.5</v>
      </c>
      <c r="H337" s="8">
        <v>-0.4852263331413269</v>
      </c>
      <c r="I337" s="5">
        <v>38.5</v>
      </c>
      <c r="J337" s="5">
        <v>13.888156890869141</v>
      </c>
      <c r="K337" s="6">
        <v>-24.611843109130859</v>
      </c>
      <c r="L337" s="8">
        <v>-0.63926863670349121</v>
      </c>
      <c r="M337" s="7">
        <v>12.254733085632324</v>
      </c>
      <c r="N337" s="7">
        <v>91.910499572753906</v>
      </c>
      <c r="O337" s="7">
        <v>79.655769348144531</v>
      </c>
      <c r="P337" s="8">
        <v>6.5</v>
      </c>
      <c r="Q337" s="49"/>
    </row>
    <row r="338" spans="1:17">
      <c r="A338" s="28">
        <v>103025002</v>
      </c>
      <c r="B338" s="22" t="s">
        <v>262</v>
      </c>
      <c r="C338" s="22" t="s">
        <v>123</v>
      </c>
      <c r="D338" s="43" t="s">
        <v>6</v>
      </c>
      <c r="E338" s="5">
        <v>43898216</v>
      </c>
      <c r="F338" s="5">
        <v>24329988</v>
      </c>
      <c r="G338" s="6">
        <v>-19568228</v>
      </c>
      <c r="H338" s="8">
        <v>-0.44576361775398254</v>
      </c>
      <c r="I338" s="5">
        <v>285</v>
      </c>
      <c r="J338" s="5">
        <v>86.973854064941406</v>
      </c>
      <c r="K338" s="6">
        <v>-198.02615356445313</v>
      </c>
      <c r="L338" s="8">
        <v>-0.69482862949371338</v>
      </c>
      <c r="M338" s="7">
        <v>13.077480316162109</v>
      </c>
      <c r="N338" s="7">
        <v>44.172821044921875</v>
      </c>
      <c r="O338" s="7">
        <v>31.095340728759766</v>
      </c>
      <c r="P338" s="8">
        <v>2.3777775764465332</v>
      </c>
      <c r="Q338" s="49"/>
    </row>
    <row r="339" spans="1:17">
      <c r="A339" s="28">
        <v>106166503</v>
      </c>
      <c r="B339" s="22" t="s">
        <v>356</v>
      </c>
      <c r="C339" s="22" t="s">
        <v>137</v>
      </c>
      <c r="D339" s="43" t="s">
        <v>6</v>
      </c>
      <c r="E339" s="5">
        <v>16594631</v>
      </c>
      <c r="F339" s="5">
        <v>10697617</v>
      </c>
      <c r="G339" s="6">
        <v>-5897014</v>
      </c>
      <c r="H339" s="8">
        <v>-0.35535675287246704</v>
      </c>
      <c r="I339" s="5">
        <v>135</v>
      </c>
      <c r="J339" s="5">
        <v>73.6126708984375</v>
      </c>
      <c r="K339" s="6">
        <v>-61.3873291015625</v>
      </c>
      <c r="L339" s="8">
        <v>-0.45472094416618347</v>
      </c>
      <c r="M339" s="7">
        <v>13.684348106384277</v>
      </c>
      <c r="N339" s="7">
        <v>24.210769653320313</v>
      </c>
      <c r="O339" s="7">
        <v>10.526421546936035</v>
      </c>
      <c r="P339" s="8">
        <v>0.76923078298568726</v>
      </c>
      <c r="Q339" s="49"/>
    </row>
    <row r="340" spans="1:17">
      <c r="A340" s="28">
        <v>107654403</v>
      </c>
      <c r="B340" s="22" t="s">
        <v>384</v>
      </c>
      <c r="C340" s="22" t="s">
        <v>186</v>
      </c>
      <c r="D340" s="43" t="s">
        <v>6</v>
      </c>
      <c r="E340" s="5">
        <v>59985192</v>
      </c>
      <c r="F340" s="5">
        <v>41499760</v>
      </c>
      <c r="G340" s="6">
        <v>-18485432</v>
      </c>
      <c r="H340" s="8">
        <v>-0.30816659331321716</v>
      </c>
      <c r="I340" s="5">
        <v>341</v>
      </c>
      <c r="J340" s="5">
        <v>186.39764404296875</v>
      </c>
      <c r="K340" s="6">
        <v>-154.60235595703125</v>
      </c>
      <c r="L340" s="8">
        <v>-0.45337933301925659</v>
      </c>
      <c r="M340" s="7">
        <v>16.897495269775391</v>
      </c>
      <c r="N340" s="7">
        <v>31.484222412109375</v>
      </c>
      <c r="O340" s="7">
        <v>14.586727142333984</v>
      </c>
      <c r="P340" s="8">
        <v>0.86324787139892578</v>
      </c>
      <c r="Q340" s="49"/>
    </row>
    <row r="341" spans="1:17">
      <c r="A341" s="28">
        <v>104107803</v>
      </c>
      <c r="B341" s="22" t="s">
        <v>300</v>
      </c>
      <c r="C341" s="22" t="s">
        <v>131</v>
      </c>
      <c r="D341" s="43" t="s">
        <v>6</v>
      </c>
      <c r="E341" s="5">
        <v>35731948</v>
      </c>
      <c r="F341" s="5">
        <v>25112500</v>
      </c>
      <c r="G341" s="6">
        <v>-10619448</v>
      </c>
      <c r="H341" s="8">
        <v>-0.29719758033752441</v>
      </c>
      <c r="I341" s="5">
        <v>249.5</v>
      </c>
      <c r="J341" s="5">
        <v>139.15730285644531</v>
      </c>
      <c r="K341" s="6">
        <v>-110.34269714355469</v>
      </c>
      <c r="L341" s="8">
        <v>-0.44225528836250305</v>
      </c>
      <c r="M341" s="7">
        <v>15.20726490020752</v>
      </c>
      <c r="N341" s="7">
        <v>26.612714767456055</v>
      </c>
      <c r="O341" s="7">
        <v>11.405449867248535</v>
      </c>
      <c r="P341" s="8">
        <v>0.75000005960464478</v>
      </c>
      <c r="Q341" s="49"/>
    </row>
    <row r="342" spans="1:17">
      <c r="A342" s="28">
        <v>114064003</v>
      </c>
      <c r="B342" s="22" t="s">
        <v>554</v>
      </c>
      <c r="C342" s="22" t="s">
        <v>127</v>
      </c>
      <c r="D342" s="43" t="s">
        <v>6</v>
      </c>
      <c r="E342" s="5">
        <v>41391580</v>
      </c>
      <c r="F342" s="5">
        <v>24940110</v>
      </c>
      <c r="G342" s="6">
        <v>-16451470</v>
      </c>
      <c r="H342" s="8">
        <v>-0.39745932817459106</v>
      </c>
      <c r="I342" s="5">
        <v>215</v>
      </c>
      <c r="J342" s="5">
        <v>74.264579772949219</v>
      </c>
      <c r="K342" s="6">
        <v>-140.73541259765625</v>
      </c>
      <c r="L342" s="8">
        <v>-0.65458333492279053</v>
      </c>
      <c r="M342" s="7">
        <v>13.331027984619141</v>
      </c>
      <c r="N342" s="7">
        <v>38.191593170166016</v>
      </c>
      <c r="O342" s="7">
        <v>24.860565185546875</v>
      </c>
      <c r="P342" s="8">
        <v>1.8648648262023926</v>
      </c>
      <c r="Q342" s="49"/>
    </row>
    <row r="343" spans="1:17">
      <c r="A343" s="28">
        <v>113362940</v>
      </c>
      <c r="B343" s="22" t="s">
        <v>525</v>
      </c>
      <c r="C343" s="22" t="s">
        <v>157</v>
      </c>
      <c r="D343" s="43" t="s">
        <v>4</v>
      </c>
      <c r="E343" s="5">
        <v>4742242</v>
      </c>
      <c r="F343" s="5">
        <v>2750317</v>
      </c>
      <c r="G343" s="6">
        <v>-1991925</v>
      </c>
      <c r="H343" s="8">
        <v>-0.42003867030143738</v>
      </c>
      <c r="I343" s="5">
        <v>31</v>
      </c>
      <c r="J343" s="5">
        <v>11.759641647338867</v>
      </c>
      <c r="K343" s="6">
        <v>-19.240358352661133</v>
      </c>
      <c r="L343" s="8">
        <v>-0.62065672874450684</v>
      </c>
      <c r="M343" s="7">
        <v>12.604888916015625</v>
      </c>
      <c r="N343" s="7">
        <v>32.412570953369141</v>
      </c>
      <c r="O343" s="7">
        <v>19.807682037353516</v>
      </c>
      <c r="P343" s="8">
        <v>1.5714285373687744</v>
      </c>
      <c r="Q343" s="49"/>
    </row>
    <row r="344" spans="1:17">
      <c r="A344" s="28">
        <v>126513110</v>
      </c>
      <c r="B344" s="22" t="s">
        <v>854</v>
      </c>
      <c r="C344" s="22" t="s">
        <v>172</v>
      </c>
      <c r="D344" s="43" t="s">
        <v>4</v>
      </c>
      <c r="E344" s="5">
        <v>7562492</v>
      </c>
      <c r="F344" s="5">
        <v>4268475</v>
      </c>
      <c r="G344" s="6">
        <v>-3294017</v>
      </c>
      <c r="H344" s="8">
        <v>-0.43557295203208923</v>
      </c>
      <c r="I344" s="5">
        <v>96</v>
      </c>
      <c r="J344" s="5">
        <v>30.817420959472656</v>
      </c>
      <c r="K344" s="6">
        <v>-65.182579040527344</v>
      </c>
      <c r="L344" s="8">
        <v>-0.67898517847061157</v>
      </c>
      <c r="M344" s="7">
        <v>9.2132730484008789</v>
      </c>
      <c r="N344" s="7">
        <v>40.538398742675781</v>
      </c>
      <c r="O344" s="7">
        <v>31.325126647949219</v>
      </c>
      <c r="P344" s="8">
        <v>3.3999996185302734</v>
      </c>
      <c r="Q344" s="49"/>
    </row>
    <row r="345" spans="1:17">
      <c r="A345" s="28">
        <v>119665003</v>
      </c>
      <c r="B345" s="22" t="s">
        <v>682</v>
      </c>
      <c r="C345" s="22" t="s">
        <v>187</v>
      </c>
      <c r="D345" s="43" t="s">
        <v>6</v>
      </c>
      <c r="E345" s="5">
        <v>21734424</v>
      </c>
      <c r="F345" s="5">
        <v>12402520</v>
      </c>
      <c r="G345" s="6">
        <v>-9331904</v>
      </c>
      <c r="H345" s="8">
        <v>-0.42936053872108459</v>
      </c>
      <c r="I345" s="5">
        <v>129.5</v>
      </c>
      <c r="J345" s="5">
        <v>55.748275756835938</v>
      </c>
      <c r="K345" s="6">
        <v>-73.751724243164063</v>
      </c>
      <c r="L345" s="8">
        <v>-0.56951141357421875</v>
      </c>
      <c r="M345" s="7">
        <v>13.861160278320313</v>
      </c>
      <c r="N345" s="7">
        <v>30.576087951660156</v>
      </c>
      <c r="O345" s="7">
        <v>16.714927673339844</v>
      </c>
      <c r="P345" s="8">
        <v>1.2058823108673096</v>
      </c>
      <c r="Q345" s="49"/>
    </row>
    <row r="346" spans="1:17">
      <c r="A346" s="28">
        <v>118403903</v>
      </c>
      <c r="B346" s="22" t="s">
        <v>649</v>
      </c>
      <c r="C346" s="22" t="s">
        <v>161</v>
      </c>
      <c r="D346" s="43" t="s">
        <v>6</v>
      </c>
      <c r="E346" s="5">
        <v>31993594</v>
      </c>
      <c r="F346" s="5">
        <v>20518352</v>
      </c>
      <c r="G346" s="6">
        <v>-11475242</v>
      </c>
      <c r="H346" s="8">
        <v>-0.35867312550544739</v>
      </c>
      <c r="I346" s="5">
        <v>237</v>
      </c>
      <c r="J346" s="5">
        <v>122.21879577636719</v>
      </c>
      <c r="K346" s="6">
        <v>-114.78120422363281</v>
      </c>
      <c r="L346" s="8">
        <v>-0.4843088686466217</v>
      </c>
      <c r="M346" s="7">
        <v>14.554617881774902</v>
      </c>
      <c r="N346" s="7">
        <v>28.416158676147461</v>
      </c>
      <c r="O346" s="7">
        <v>13.861540794372559</v>
      </c>
      <c r="P346" s="8">
        <v>0.9523809552192688</v>
      </c>
      <c r="Q346" s="49"/>
    </row>
    <row r="347" spans="1:17">
      <c r="A347" s="28">
        <v>119354603</v>
      </c>
      <c r="B347" s="22" t="s">
        <v>664</v>
      </c>
      <c r="C347" s="22" t="s">
        <v>156</v>
      </c>
      <c r="D347" s="43" t="s">
        <v>6</v>
      </c>
      <c r="E347" s="5">
        <v>24047576</v>
      </c>
      <c r="F347" s="5">
        <v>17262140</v>
      </c>
      <c r="G347" s="6">
        <v>-6785436</v>
      </c>
      <c r="H347" s="8">
        <v>-0.28216713666915894</v>
      </c>
      <c r="I347" s="5">
        <v>155</v>
      </c>
      <c r="J347" s="5">
        <v>91.622474670410156</v>
      </c>
      <c r="K347" s="6">
        <v>-63.377525329589844</v>
      </c>
      <c r="L347" s="8">
        <v>-0.40888726711273193</v>
      </c>
      <c r="M347" s="7">
        <v>15.278727531433105</v>
      </c>
      <c r="N347" s="7">
        <v>25.637186050415039</v>
      </c>
      <c r="O347" s="7">
        <v>10.358458518981934</v>
      </c>
      <c r="P347" s="8">
        <v>0.67796605825424194</v>
      </c>
      <c r="Q347" s="49"/>
    </row>
    <row r="348" spans="1:17">
      <c r="A348" s="28">
        <v>104433903</v>
      </c>
      <c r="B348" s="22" t="s">
        <v>318</v>
      </c>
      <c r="C348" s="22" t="s">
        <v>164</v>
      </c>
      <c r="D348" s="43" t="s">
        <v>6</v>
      </c>
      <c r="E348" s="5">
        <v>17523380</v>
      </c>
      <c r="F348" s="5">
        <v>11051706</v>
      </c>
      <c r="G348" s="6">
        <v>-6471674</v>
      </c>
      <c r="H348" s="8">
        <v>-0.36931654810905457</v>
      </c>
      <c r="I348" s="5">
        <v>123.5</v>
      </c>
      <c r="J348" s="5">
        <v>61.576496124267578</v>
      </c>
      <c r="K348" s="6">
        <v>-61.923503875732422</v>
      </c>
      <c r="L348" s="8">
        <v>-0.50140488147735596</v>
      </c>
      <c r="M348" s="7">
        <v>11.334628105163574</v>
      </c>
      <c r="N348" s="7">
        <v>21.661733627319336</v>
      </c>
      <c r="O348" s="7">
        <v>10.327105522155762</v>
      </c>
      <c r="P348" s="8">
        <v>0.91111111640930176</v>
      </c>
      <c r="Q348" s="49"/>
    </row>
    <row r="349" spans="1:17">
      <c r="A349" s="28">
        <v>113363603</v>
      </c>
      <c r="B349" s="22" t="s">
        <v>527</v>
      </c>
      <c r="C349" s="22" t="s">
        <v>157</v>
      </c>
      <c r="D349" s="43" t="s">
        <v>6</v>
      </c>
      <c r="E349" s="5">
        <v>54819440</v>
      </c>
      <c r="F349" s="5">
        <v>33917532</v>
      </c>
      <c r="G349" s="6">
        <v>-20901908</v>
      </c>
      <c r="H349" s="8">
        <v>-0.38128641247749329</v>
      </c>
      <c r="I349" s="5">
        <v>399.5</v>
      </c>
      <c r="J349" s="5">
        <v>187.367919921875</v>
      </c>
      <c r="K349" s="6">
        <v>-212.132080078125</v>
      </c>
      <c r="L349" s="8">
        <v>-0.53099393844604492</v>
      </c>
      <c r="M349" s="7">
        <v>15.823132514953613</v>
      </c>
      <c r="N349" s="7">
        <v>33.347679138183594</v>
      </c>
      <c r="O349" s="7">
        <v>17.524547576904297</v>
      </c>
      <c r="P349" s="8">
        <v>1.1075270175933838</v>
      </c>
      <c r="Q349" s="49"/>
    </row>
    <row r="350" spans="1:17">
      <c r="A350" s="28">
        <v>113363807</v>
      </c>
      <c r="B350" s="22" t="s">
        <v>528</v>
      </c>
      <c r="C350" s="22" t="s">
        <v>157</v>
      </c>
      <c r="D350" s="43" t="s">
        <v>7</v>
      </c>
      <c r="E350" s="5">
        <v>29417408</v>
      </c>
      <c r="F350" s="5">
        <v>20585724</v>
      </c>
      <c r="G350" s="6">
        <v>-8831684</v>
      </c>
      <c r="H350" s="8">
        <v>-0.30021965503692627</v>
      </c>
      <c r="I350" s="5">
        <v>96</v>
      </c>
      <c r="J350" s="5">
        <v>54.453300476074219</v>
      </c>
      <c r="K350" s="6">
        <v>-41.546699523925781</v>
      </c>
      <c r="L350" s="8">
        <v>-0.43277812004089355</v>
      </c>
      <c r="M350" s="7">
        <v>28.595745086669922</v>
      </c>
      <c r="N350" s="7">
        <v>48</v>
      </c>
      <c r="O350" s="7">
        <v>19.404254913330078</v>
      </c>
      <c r="P350" s="8">
        <v>0.67857140302658081</v>
      </c>
      <c r="Q350" s="49"/>
    </row>
    <row r="351" spans="1:17">
      <c r="A351" s="28">
        <v>113364002</v>
      </c>
      <c r="B351" s="22" t="s">
        <v>529</v>
      </c>
      <c r="C351" s="22" t="s">
        <v>157</v>
      </c>
      <c r="D351" s="43" t="s">
        <v>6</v>
      </c>
      <c r="E351" s="5">
        <v>235275936</v>
      </c>
      <c r="F351" s="5">
        <v>140680544</v>
      </c>
      <c r="G351" s="6">
        <v>-94595392</v>
      </c>
      <c r="H351" s="8">
        <v>-0.40206149220466614</v>
      </c>
      <c r="I351" s="5">
        <v>1555</v>
      </c>
      <c r="J351" s="5">
        <v>601.65032958984375</v>
      </c>
      <c r="K351" s="6">
        <v>-953.34967041015625</v>
      </c>
      <c r="L351" s="8">
        <v>-0.61308658123016357</v>
      </c>
      <c r="M351" s="7">
        <v>12.898036003112793</v>
      </c>
      <c r="N351" s="7">
        <v>35.039665222167969</v>
      </c>
      <c r="O351" s="7">
        <v>22.141628265380859</v>
      </c>
      <c r="P351" s="8">
        <v>1.7166666984558105</v>
      </c>
      <c r="Q351" s="49"/>
    </row>
    <row r="352" spans="1:17">
      <c r="A352" s="28">
        <v>113000000</v>
      </c>
      <c r="B352" s="22" t="s">
        <v>517</v>
      </c>
      <c r="C352" s="22" t="s">
        <v>157</v>
      </c>
      <c r="D352" s="43" t="s">
        <v>5</v>
      </c>
      <c r="E352" s="5">
        <v>142607408</v>
      </c>
      <c r="F352" s="5">
        <v>102113136</v>
      </c>
      <c r="G352" s="6">
        <v>-40494272</v>
      </c>
      <c r="H352" s="8">
        <v>-0.28395628929138184</v>
      </c>
      <c r="I352" s="5">
        <v>1187.5</v>
      </c>
      <c r="J352" s="5">
        <v>752.7608642578125</v>
      </c>
      <c r="K352" s="6">
        <v>-434.7391357421875</v>
      </c>
      <c r="L352" s="8">
        <v>-0.36609610915184021</v>
      </c>
      <c r="M352" s="7">
        <v>2.8333332538604736</v>
      </c>
      <c r="N352" s="7">
        <v>5.5857143402099609</v>
      </c>
      <c r="O352" s="7">
        <v>2.7523810863494873</v>
      </c>
      <c r="P352" s="8">
        <v>0.97142863273620605</v>
      </c>
      <c r="Q352" s="49"/>
    </row>
    <row r="353" spans="1:17">
      <c r="A353" s="28">
        <v>101264003</v>
      </c>
      <c r="B353" s="22" t="s">
        <v>199</v>
      </c>
      <c r="C353" s="22" t="s">
        <v>147</v>
      </c>
      <c r="D353" s="43" t="s">
        <v>6</v>
      </c>
      <c r="E353" s="5">
        <v>51276528</v>
      </c>
      <c r="F353" s="5">
        <v>34443760</v>
      </c>
      <c r="G353" s="6">
        <v>-16832768</v>
      </c>
      <c r="H353" s="8">
        <v>-0.32827433943748474</v>
      </c>
      <c r="I353" s="5">
        <v>359</v>
      </c>
      <c r="J353" s="5">
        <v>184.06072998046875</v>
      </c>
      <c r="K353" s="6">
        <v>-174.93927001953125</v>
      </c>
      <c r="L353" s="8">
        <v>-0.48729601502418518</v>
      </c>
      <c r="M353" s="7">
        <v>15.620381355285645</v>
      </c>
      <c r="N353" s="7">
        <v>33.933929443359375</v>
      </c>
      <c r="O353" s="7">
        <v>18.313549041748047</v>
      </c>
      <c r="P353" s="8">
        <v>1.1724135875701904</v>
      </c>
      <c r="Q353" s="49"/>
    </row>
    <row r="354" spans="1:17">
      <c r="A354" s="28">
        <v>104374003</v>
      </c>
      <c r="B354" s="22" t="s">
        <v>303</v>
      </c>
      <c r="C354" s="22" t="s">
        <v>158</v>
      </c>
      <c r="D354" s="43" t="s">
        <v>6</v>
      </c>
      <c r="E354" s="5">
        <v>18630320</v>
      </c>
      <c r="F354" s="5">
        <v>11871189</v>
      </c>
      <c r="G354" s="6">
        <v>-6759131</v>
      </c>
      <c r="H354" s="8">
        <v>-0.36280274391174316</v>
      </c>
      <c r="I354" s="5">
        <v>151</v>
      </c>
      <c r="J354" s="5">
        <v>78.853126525878906</v>
      </c>
      <c r="K354" s="6">
        <v>-72.146873474121094</v>
      </c>
      <c r="L354" s="8">
        <v>-0.47779387235641479</v>
      </c>
      <c r="M354" s="7">
        <v>15.383485794067383</v>
      </c>
      <c r="N354" s="7">
        <v>27.611385345458984</v>
      </c>
      <c r="O354" s="7">
        <v>12.227899551391602</v>
      </c>
      <c r="P354" s="8">
        <v>0.79487180709838867</v>
      </c>
      <c r="Q354" s="49"/>
    </row>
    <row r="355" spans="1:17">
      <c r="A355" s="28">
        <v>104374207</v>
      </c>
      <c r="B355" s="22" t="s">
        <v>304</v>
      </c>
      <c r="C355" s="22" t="s">
        <v>158</v>
      </c>
      <c r="D355" s="43" t="s">
        <v>7</v>
      </c>
      <c r="E355" s="5">
        <v>6743973.5</v>
      </c>
      <c r="F355" s="5">
        <v>3584835.25</v>
      </c>
      <c r="G355" s="6">
        <v>-3159138.25</v>
      </c>
      <c r="H355" s="8">
        <v>-0.46843871474266052</v>
      </c>
      <c r="I355" s="5">
        <v>57.5</v>
      </c>
      <c r="J355" s="5">
        <v>22.667095184326172</v>
      </c>
      <c r="K355" s="6">
        <v>-34.832904815673828</v>
      </c>
      <c r="L355" s="8">
        <v>-0.6057896614074707</v>
      </c>
      <c r="M355" s="7">
        <v>10.823529243469238</v>
      </c>
      <c r="N355" s="7">
        <v>28.30769157409668</v>
      </c>
      <c r="O355" s="7">
        <v>17.484161376953125</v>
      </c>
      <c r="P355" s="8">
        <v>1.615384578704834</v>
      </c>
      <c r="Q355" s="49"/>
    </row>
    <row r="356" spans="1:17">
      <c r="A356" s="28">
        <v>113384307</v>
      </c>
      <c r="B356" s="22" t="s">
        <v>539</v>
      </c>
      <c r="C356" s="22" t="s">
        <v>159</v>
      </c>
      <c r="D356" s="43" t="s">
        <v>7</v>
      </c>
      <c r="E356" s="5">
        <v>9517003</v>
      </c>
      <c r="F356" s="5">
        <v>7951410</v>
      </c>
      <c r="G356" s="6">
        <v>-1565593</v>
      </c>
      <c r="H356" s="8">
        <v>-0.16450484097003937</v>
      </c>
      <c r="I356" s="5">
        <v>53.5</v>
      </c>
      <c r="J356" s="5">
        <v>41.214508056640625</v>
      </c>
      <c r="K356" s="6">
        <v>-12.285491943359375</v>
      </c>
      <c r="L356" s="8">
        <v>-0.22963535785675049</v>
      </c>
      <c r="M356" s="7">
        <v>19.03125</v>
      </c>
      <c r="N356" s="7">
        <v>26.478260040283203</v>
      </c>
      <c r="O356" s="7">
        <v>7.4470100402832031</v>
      </c>
      <c r="P356" s="8">
        <v>0.39130431413650513</v>
      </c>
      <c r="Q356" s="49"/>
    </row>
    <row r="357" spans="1:17">
      <c r="A357" s="28">
        <v>113384603</v>
      </c>
      <c r="B357" s="22" t="s">
        <v>540</v>
      </c>
      <c r="C357" s="22" t="s">
        <v>159</v>
      </c>
      <c r="D357" s="43" t="s">
        <v>6</v>
      </c>
      <c r="E357" s="5">
        <v>78605592</v>
      </c>
      <c r="F357" s="5">
        <v>60852504</v>
      </c>
      <c r="G357" s="6">
        <v>-17753088</v>
      </c>
      <c r="H357" s="8">
        <v>-0.22585019469261169</v>
      </c>
      <c r="I357" s="5">
        <v>572</v>
      </c>
      <c r="J357" s="5">
        <v>382.75079345703125</v>
      </c>
      <c r="K357" s="6">
        <v>-189.24920654296875</v>
      </c>
      <c r="L357" s="8">
        <v>-0.33085525035858154</v>
      </c>
      <c r="M357" s="7">
        <v>18.90611457824707</v>
      </c>
      <c r="N357" s="7">
        <v>30.377241134643555</v>
      </c>
      <c r="O357" s="7">
        <v>11.471126556396484</v>
      </c>
      <c r="P357" s="8">
        <v>0.60674160718917847</v>
      </c>
      <c r="Q357" s="49"/>
    </row>
    <row r="358" spans="1:17">
      <c r="A358" s="28">
        <v>128034503</v>
      </c>
      <c r="B358" s="22" t="s">
        <v>916</v>
      </c>
      <c r="C358" s="22" t="s">
        <v>124</v>
      </c>
      <c r="D358" s="43" t="s">
        <v>6</v>
      </c>
      <c r="E358" s="5">
        <v>15077953</v>
      </c>
      <c r="F358" s="5">
        <v>8660464</v>
      </c>
      <c r="G358" s="6">
        <v>-6417489</v>
      </c>
      <c r="H358" s="8">
        <v>-0.42562070488929749</v>
      </c>
      <c r="I358" s="5">
        <v>84</v>
      </c>
      <c r="J358" s="5">
        <v>36.029323577880859</v>
      </c>
      <c r="K358" s="6">
        <v>-47.970676422119141</v>
      </c>
      <c r="L358" s="8">
        <v>-0.57107949256896973</v>
      </c>
      <c r="M358" s="7">
        <v>12.982579231262207</v>
      </c>
      <c r="N358" s="7">
        <v>30.833625793457031</v>
      </c>
      <c r="O358" s="7">
        <v>17.851047515869141</v>
      </c>
      <c r="P358" s="8">
        <v>1.375</v>
      </c>
      <c r="Q358" s="49"/>
    </row>
    <row r="359" spans="1:17">
      <c r="A359" s="28">
        <v>121393007</v>
      </c>
      <c r="B359" s="22" t="s">
        <v>714</v>
      </c>
      <c r="C359" s="22" t="s">
        <v>160</v>
      </c>
      <c r="D359" s="43" t="s">
        <v>7</v>
      </c>
      <c r="E359" s="5">
        <v>30769970</v>
      </c>
      <c r="F359" s="5">
        <v>23533042</v>
      </c>
      <c r="G359" s="6">
        <v>-7236928</v>
      </c>
      <c r="H359" s="8">
        <v>-0.23519450426101685</v>
      </c>
      <c r="I359" s="5">
        <v>192</v>
      </c>
      <c r="J359" s="5">
        <v>126.79470825195313</v>
      </c>
      <c r="K359" s="6">
        <v>-65.205291748046875</v>
      </c>
      <c r="L359" s="8">
        <v>-0.33961090445518494</v>
      </c>
      <c r="M359" s="7">
        <v>24.297872543334961</v>
      </c>
      <c r="N359" s="7">
        <v>38.711864471435547</v>
      </c>
      <c r="O359" s="7">
        <v>14.413991928100586</v>
      </c>
      <c r="P359" s="8">
        <v>0.59322035312652588</v>
      </c>
      <c r="Q359" s="49"/>
    </row>
    <row r="360" spans="1:17">
      <c r="A360" s="28">
        <v>120480002</v>
      </c>
      <c r="B360" s="22" t="s">
        <v>690</v>
      </c>
      <c r="C360" s="22" t="s">
        <v>169</v>
      </c>
      <c r="D360" s="43" t="s">
        <v>4</v>
      </c>
      <c r="E360" s="5">
        <v>26819942</v>
      </c>
      <c r="F360" s="5">
        <v>17715084</v>
      </c>
      <c r="G360" s="6">
        <v>-9104858</v>
      </c>
      <c r="H360" s="8">
        <v>-0.33948090672492981</v>
      </c>
      <c r="I360" s="5">
        <v>240</v>
      </c>
      <c r="J360" s="5">
        <v>112.24166107177734</v>
      </c>
      <c r="K360" s="6">
        <v>-127.75833892822266</v>
      </c>
      <c r="L360" s="8">
        <v>-0.53232640027999878</v>
      </c>
      <c r="M360" s="7">
        <v>13.308125495910645</v>
      </c>
      <c r="N360" s="7">
        <v>31.519245147705078</v>
      </c>
      <c r="O360" s="7">
        <v>18.21112060546875</v>
      </c>
      <c r="P360" s="8">
        <v>1.3684210777282715</v>
      </c>
      <c r="Q360" s="49"/>
    </row>
    <row r="361" spans="1:17">
      <c r="A361" s="28">
        <v>120483170</v>
      </c>
      <c r="B361" s="22" t="s">
        <v>695</v>
      </c>
      <c r="C361" s="22" t="s">
        <v>169</v>
      </c>
      <c r="D361" s="43" t="s">
        <v>4</v>
      </c>
      <c r="E361" s="5">
        <v>9616976</v>
      </c>
      <c r="F361" s="5">
        <v>6262364.5</v>
      </c>
      <c r="G361" s="6">
        <v>-3354611.5</v>
      </c>
      <c r="H361" s="8">
        <v>-0.34882187843322754</v>
      </c>
      <c r="I361" s="5">
        <v>92.5</v>
      </c>
      <c r="J361" s="5">
        <v>45.965625762939453</v>
      </c>
      <c r="K361" s="6">
        <v>-46.534374237060547</v>
      </c>
      <c r="L361" s="8">
        <v>-0.5030742883682251</v>
      </c>
      <c r="M361" s="7">
        <v>9.6985540390014648</v>
      </c>
      <c r="N361" s="7">
        <v>18.011600494384766</v>
      </c>
      <c r="O361" s="7">
        <v>8.3130464553833008</v>
      </c>
      <c r="P361" s="8">
        <v>0.8571428656578064</v>
      </c>
      <c r="Q361" s="49"/>
    </row>
    <row r="362" spans="1:17">
      <c r="A362" s="28">
        <v>139481451</v>
      </c>
      <c r="B362" s="22" t="s">
        <v>942</v>
      </c>
      <c r="C362" s="22" t="s">
        <v>169</v>
      </c>
      <c r="D362" s="43" t="s">
        <v>4</v>
      </c>
      <c r="E362" s="5">
        <v>5938341</v>
      </c>
      <c r="F362" s="5">
        <v>4449132</v>
      </c>
      <c r="G362" s="6">
        <v>-1489209</v>
      </c>
      <c r="H362" s="8">
        <v>-0.25077861547470093</v>
      </c>
      <c r="I362" s="5">
        <v>52.5</v>
      </c>
      <c r="J362" s="5">
        <v>33.743759155273438</v>
      </c>
      <c r="K362" s="6">
        <v>-18.756240844726563</v>
      </c>
      <c r="L362" s="8">
        <v>-0.35726171731948853</v>
      </c>
      <c r="M362" s="7">
        <v>18.892250061035156</v>
      </c>
      <c r="N362" s="7">
        <v>30.22760009765625</v>
      </c>
      <c r="O362" s="7">
        <v>11.335350036621094</v>
      </c>
      <c r="P362" s="8">
        <v>0.60000002384185791</v>
      </c>
      <c r="Q362" s="49"/>
    </row>
    <row r="363" spans="1:17">
      <c r="A363" s="28">
        <v>121135503</v>
      </c>
      <c r="B363" s="22" t="s">
        <v>707</v>
      </c>
      <c r="C363" s="22" t="s">
        <v>134</v>
      </c>
      <c r="D363" s="43" t="s">
        <v>6</v>
      </c>
      <c r="E363" s="5">
        <v>42357264</v>
      </c>
      <c r="F363" s="5">
        <v>29904172</v>
      </c>
      <c r="G363" s="6">
        <v>-12453092</v>
      </c>
      <c r="H363" s="8">
        <v>-0.29400134086608887</v>
      </c>
      <c r="I363" s="5">
        <v>301.5</v>
      </c>
      <c r="J363" s="5">
        <v>170.55722045898438</v>
      </c>
      <c r="K363" s="6">
        <v>-130.94277954101563</v>
      </c>
      <c r="L363" s="8">
        <v>-0.43430441617965698</v>
      </c>
      <c r="M363" s="7">
        <v>15.38115119934082</v>
      </c>
      <c r="N363" s="7">
        <v>26.874757766723633</v>
      </c>
      <c r="O363" s="7">
        <v>11.493606567382813</v>
      </c>
      <c r="P363" s="8">
        <v>0.7472527027130127</v>
      </c>
      <c r="Q363" s="49"/>
    </row>
    <row r="364" spans="1:17">
      <c r="A364" s="28">
        <v>128034607</v>
      </c>
      <c r="B364" s="22" t="s">
        <v>917</v>
      </c>
      <c r="C364" s="22" t="s">
        <v>124</v>
      </c>
      <c r="D364" s="43" t="s">
        <v>7</v>
      </c>
      <c r="E364" s="5">
        <v>8435410</v>
      </c>
      <c r="F364" s="5">
        <v>6936194.5</v>
      </c>
      <c r="G364" s="6">
        <v>-1499215.5</v>
      </c>
      <c r="H364" s="8">
        <v>-0.17772881686687469</v>
      </c>
      <c r="I364" s="5">
        <v>68</v>
      </c>
      <c r="J364" s="5">
        <v>49.984710693359375</v>
      </c>
      <c r="K364" s="6">
        <v>-18.015289306640625</v>
      </c>
      <c r="L364" s="8">
        <v>-0.26493072509765625</v>
      </c>
      <c r="M364" s="7">
        <v>16.090909957885742</v>
      </c>
      <c r="N364" s="7">
        <v>23.086956024169922</v>
      </c>
      <c r="O364" s="7">
        <v>6.9960460662841797</v>
      </c>
      <c r="P364" s="8">
        <v>0.43478250503540039</v>
      </c>
      <c r="Q364" s="49"/>
    </row>
    <row r="365" spans="1:17">
      <c r="A365" s="28">
        <v>116604003</v>
      </c>
      <c r="B365" s="22" t="s">
        <v>617</v>
      </c>
      <c r="C365" s="22" t="s">
        <v>181</v>
      </c>
      <c r="D365" s="43" t="s">
        <v>6</v>
      </c>
      <c r="E365" s="5">
        <v>42880204</v>
      </c>
      <c r="F365" s="5">
        <v>33698308</v>
      </c>
      <c r="G365" s="6">
        <v>-9181896</v>
      </c>
      <c r="H365" s="8">
        <v>-0.2141290158033371</v>
      </c>
      <c r="I365" s="5">
        <v>249</v>
      </c>
      <c r="J365" s="5">
        <v>157.611572265625</v>
      </c>
      <c r="K365" s="6">
        <v>-91.388427734375</v>
      </c>
      <c r="L365" s="8">
        <v>-0.36702179908752441</v>
      </c>
      <c r="M365" s="7">
        <v>14.364382743835449</v>
      </c>
      <c r="N365" s="7">
        <v>23.536819458007813</v>
      </c>
      <c r="O365" s="7">
        <v>9.1724367141723633</v>
      </c>
      <c r="P365" s="8">
        <v>0.6385541558265686</v>
      </c>
      <c r="Q365" s="49"/>
    </row>
    <row r="366" spans="1:17">
      <c r="A366" s="28">
        <v>107654903</v>
      </c>
      <c r="B366" s="22" t="s">
        <v>385</v>
      </c>
      <c r="C366" s="22" t="s">
        <v>186</v>
      </c>
      <c r="D366" s="43" t="s">
        <v>6</v>
      </c>
      <c r="E366" s="5">
        <v>31545868</v>
      </c>
      <c r="F366" s="5">
        <v>19621700</v>
      </c>
      <c r="G366" s="6">
        <v>-11924168</v>
      </c>
      <c r="H366" s="8">
        <v>-0.3779945969581604</v>
      </c>
      <c r="I366" s="5">
        <v>186.5</v>
      </c>
      <c r="J366" s="5">
        <v>75.555625915527344</v>
      </c>
      <c r="K366" s="6">
        <v>-110.94437408447266</v>
      </c>
      <c r="L366" s="8">
        <v>-0.5948759913444519</v>
      </c>
      <c r="M366" s="7">
        <v>14.612363815307617</v>
      </c>
      <c r="N366" s="7">
        <v>38.270477294921875</v>
      </c>
      <c r="O366" s="7">
        <v>23.658113479614258</v>
      </c>
      <c r="P366" s="8">
        <v>1.6190476417541504</v>
      </c>
      <c r="Q366" s="49"/>
    </row>
    <row r="367" spans="1:17">
      <c r="A367" s="28">
        <v>112673500</v>
      </c>
      <c r="B367" s="22" t="s">
        <v>506</v>
      </c>
      <c r="C367" s="22" t="s">
        <v>188</v>
      </c>
      <c r="D367" s="43" t="s">
        <v>4</v>
      </c>
      <c r="E367" s="5">
        <v>10659641</v>
      </c>
      <c r="F367" s="5">
        <v>7086724</v>
      </c>
      <c r="G367" s="6">
        <v>-3572917</v>
      </c>
      <c r="H367" s="8">
        <v>-0.33518174290657043</v>
      </c>
      <c r="I367" s="5">
        <v>87</v>
      </c>
      <c r="J367" s="5">
        <v>41.425682067871094</v>
      </c>
      <c r="K367" s="6">
        <v>-45.574317932128906</v>
      </c>
      <c r="L367" s="8">
        <v>-0.52384275197982788</v>
      </c>
      <c r="M367" s="7">
        <v>15.520512580871582</v>
      </c>
      <c r="N367" s="7">
        <v>39.771312713623047</v>
      </c>
      <c r="O367" s="7">
        <v>24.250801086425781</v>
      </c>
      <c r="P367" s="8">
        <v>1.5625</v>
      </c>
      <c r="Q367" s="49"/>
    </row>
    <row r="368" spans="1:17">
      <c r="A368" s="28">
        <v>112000000</v>
      </c>
      <c r="B368" s="22" t="s">
        <v>487</v>
      </c>
      <c r="C368" s="22" t="s">
        <v>122</v>
      </c>
      <c r="D368" s="43" t="s">
        <v>5</v>
      </c>
      <c r="E368" s="5">
        <v>128524496</v>
      </c>
      <c r="F368" s="5">
        <v>105867624</v>
      </c>
      <c r="G368" s="6">
        <v>-22656872</v>
      </c>
      <c r="H368" s="8">
        <v>-0.17628446221351624</v>
      </c>
      <c r="I368" s="5">
        <v>1144</v>
      </c>
      <c r="J368" s="5">
        <v>888.26629638671875</v>
      </c>
      <c r="K368" s="6">
        <v>-255.73370361328125</v>
      </c>
      <c r="L368" s="8">
        <v>-0.2235434502363205</v>
      </c>
      <c r="M368" s="7">
        <v>4.1074380874633789</v>
      </c>
      <c r="N368" s="7">
        <v>5.4416060447692871</v>
      </c>
      <c r="O368" s="7">
        <v>1.3341679573059082</v>
      </c>
      <c r="P368" s="8">
        <v>0.32481753826141357</v>
      </c>
      <c r="Q368" s="49"/>
    </row>
    <row r="369" spans="1:17">
      <c r="A369" s="28">
        <v>175390169</v>
      </c>
      <c r="B369" s="22" t="s">
        <v>949</v>
      </c>
      <c r="C369" s="22" t="s">
        <v>160</v>
      </c>
      <c r="D369" s="43" t="s">
        <v>4</v>
      </c>
      <c r="E369" s="5">
        <v>11535010</v>
      </c>
      <c r="F369" s="5">
        <v>8332173</v>
      </c>
      <c r="G369" s="6">
        <v>-3202837</v>
      </c>
      <c r="H369" s="8">
        <v>-0.27766227722167969</v>
      </c>
      <c r="I369" s="5">
        <v>123.5</v>
      </c>
      <c r="J369" s="5">
        <v>80.957893371582031</v>
      </c>
      <c r="K369" s="6">
        <v>-42.542106628417969</v>
      </c>
      <c r="L369" s="8">
        <v>-0.34447050094604492</v>
      </c>
      <c r="M369" s="7">
        <v>13.280174255371094</v>
      </c>
      <c r="N369" s="7">
        <v>20.406122207641602</v>
      </c>
      <c r="O369" s="7">
        <v>7.1259479522705078</v>
      </c>
      <c r="P369" s="8">
        <v>0.53658545017242432</v>
      </c>
      <c r="Q369" s="49"/>
    </row>
    <row r="370" spans="1:17">
      <c r="A370" s="28">
        <v>127040002</v>
      </c>
      <c r="B370" s="22" t="s">
        <v>894</v>
      </c>
      <c r="C370" s="22" t="s">
        <v>125</v>
      </c>
      <c r="D370" s="43" t="s">
        <v>4</v>
      </c>
      <c r="E370" s="5">
        <v>12353321</v>
      </c>
      <c r="F370" s="5">
        <v>8637210</v>
      </c>
      <c r="G370" s="6">
        <v>-3716111</v>
      </c>
      <c r="H370" s="8">
        <v>-0.30081877112388611</v>
      </c>
      <c r="I370" s="5">
        <v>64</v>
      </c>
      <c r="J370" s="5">
        <v>27.111236572265625</v>
      </c>
      <c r="K370" s="6">
        <v>-36.888763427734375</v>
      </c>
      <c r="L370" s="8">
        <v>-0.57638692855834961</v>
      </c>
      <c r="M370" s="7">
        <v>20.01099967956543</v>
      </c>
      <c r="N370" s="7">
        <v>48.776813507080078</v>
      </c>
      <c r="O370" s="7">
        <v>28.765813827514648</v>
      </c>
      <c r="P370" s="8">
        <v>1.4375001192092896</v>
      </c>
      <c r="Q370" s="49"/>
    </row>
    <row r="371" spans="1:17">
      <c r="A371" s="28">
        <v>126519476</v>
      </c>
      <c r="B371" s="22" t="s">
        <v>891</v>
      </c>
      <c r="C371" s="22" t="s">
        <v>172</v>
      </c>
      <c r="D371" s="43" t="s">
        <v>4</v>
      </c>
      <c r="E371" s="5">
        <v>11016407</v>
      </c>
      <c r="F371" s="5">
        <v>7446593</v>
      </c>
      <c r="G371" s="6">
        <v>-3569814</v>
      </c>
      <c r="H371" s="8">
        <v>-0.32404521107673645</v>
      </c>
      <c r="I371" s="5">
        <v>74.5</v>
      </c>
      <c r="J371" s="5">
        <v>34.387554168701172</v>
      </c>
      <c r="K371" s="6">
        <v>-40.112445831298828</v>
      </c>
      <c r="L371" s="8">
        <v>-0.5384221076965332</v>
      </c>
      <c r="M371" s="7">
        <v>15.295586585998535</v>
      </c>
      <c r="N371" s="7">
        <v>33.504619598388672</v>
      </c>
      <c r="O371" s="7">
        <v>18.209033966064453</v>
      </c>
      <c r="P371" s="8">
        <v>1.1904762983322144</v>
      </c>
      <c r="Q371" s="49"/>
    </row>
    <row r="372" spans="1:17">
      <c r="A372" s="28">
        <v>116493503</v>
      </c>
      <c r="B372" s="22" t="s">
        <v>608</v>
      </c>
      <c r="C372" s="22" t="s">
        <v>170</v>
      </c>
      <c r="D372" s="43" t="s">
        <v>6</v>
      </c>
      <c r="E372" s="5">
        <v>29373924</v>
      </c>
      <c r="F372" s="5">
        <v>22518066</v>
      </c>
      <c r="G372" s="6">
        <v>-6855858</v>
      </c>
      <c r="H372" s="8">
        <v>-0.23339946568012238</v>
      </c>
      <c r="I372" s="5">
        <v>155.5</v>
      </c>
      <c r="J372" s="5">
        <v>78.976875305175781</v>
      </c>
      <c r="K372" s="6">
        <v>-76.523124694824219</v>
      </c>
      <c r="L372" s="8">
        <v>-0.49211013317108154</v>
      </c>
      <c r="M372" s="7">
        <v>14.731051445007324</v>
      </c>
      <c r="N372" s="7">
        <v>28.725549697875977</v>
      </c>
      <c r="O372" s="7">
        <v>13.994498252868652</v>
      </c>
      <c r="P372" s="8">
        <v>0.94999992847442627</v>
      </c>
      <c r="Q372" s="49"/>
    </row>
    <row r="373" spans="1:17">
      <c r="A373" s="28">
        <v>112015203</v>
      </c>
      <c r="B373" s="22" t="s">
        <v>492</v>
      </c>
      <c r="C373" s="22" t="s">
        <v>122</v>
      </c>
      <c r="D373" s="43" t="s">
        <v>6</v>
      </c>
      <c r="E373" s="5">
        <v>34201512</v>
      </c>
      <c r="F373" s="5">
        <v>25468068</v>
      </c>
      <c r="G373" s="6">
        <v>-8733444</v>
      </c>
      <c r="H373" s="8">
        <v>-0.25535255670547485</v>
      </c>
      <c r="I373" s="5">
        <v>235</v>
      </c>
      <c r="J373" s="5">
        <v>147.03411865234375</v>
      </c>
      <c r="K373" s="6">
        <v>-87.96588134765625</v>
      </c>
      <c r="L373" s="8">
        <v>-0.37432289123535156</v>
      </c>
      <c r="M373" s="7">
        <v>16.335824966430664</v>
      </c>
      <c r="N373" s="7">
        <v>25.783048629760742</v>
      </c>
      <c r="O373" s="7">
        <v>9.4472236633300781</v>
      </c>
      <c r="P373" s="8">
        <v>0.57831323146820068</v>
      </c>
      <c r="Q373" s="49"/>
    </row>
    <row r="374" spans="1:17">
      <c r="A374" s="28">
        <v>115224003</v>
      </c>
      <c r="B374" s="22" t="s">
        <v>586</v>
      </c>
      <c r="C374" s="22" t="s">
        <v>143</v>
      </c>
      <c r="D374" s="43" t="s">
        <v>6</v>
      </c>
      <c r="E374" s="5">
        <v>63275192</v>
      </c>
      <c r="F374" s="5">
        <v>46359768</v>
      </c>
      <c r="G374" s="6">
        <v>-16915424</v>
      </c>
      <c r="H374" s="8">
        <v>-0.26733106374740601</v>
      </c>
      <c r="I374" s="5">
        <v>520</v>
      </c>
      <c r="J374" s="5">
        <v>316.06240844726563</v>
      </c>
      <c r="K374" s="6">
        <v>-203.93759155273438</v>
      </c>
      <c r="L374" s="8">
        <v>-0.3921876847743988</v>
      </c>
      <c r="M374" s="7">
        <v>14.112882614135742</v>
      </c>
      <c r="N374" s="7">
        <v>25.018291473388672</v>
      </c>
      <c r="O374" s="7">
        <v>10.90540885925293</v>
      </c>
      <c r="P374" s="8">
        <v>0.77272725105285645</v>
      </c>
      <c r="Q374" s="49"/>
    </row>
    <row r="375" spans="1:17">
      <c r="A375" s="28">
        <v>123464502</v>
      </c>
      <c r="B375" s="22" t="s">
        <v>758</v>
      </c>
      <c r="C375" s="22" t="s">
        <v>167</v>
      </c>
      <c r="D375" s="43" t="s">
        <v>6</v>
      </c>
      <c r="E375" s="5">
        <v>279202816</v>
      </c>
      <c r="F375" s="5">
        <v>92684976</v>
      </c>
      <c r="G375" s="6">
        <v>-186517840</v>
      </c>
      <c r="H375" s="8">
        <v>-0.66803711652755737</v>
      </c>
      <c r="I375" s="5">
        <v>1436.5</v>
      </c>
      <c r="J375" s="5">
        <v>202.67291259765625</v>
      </c>
      <c r="K375" s="6">
        <v>-1233.8271484375</v>
      </c>
      <c r="L375" s="8">
        <v>-0.85891205072402954</v>
      </c>
      <c r="M375" s="7">
        <v>12.609174728393555</v>
      </c>
      <c r="N375" s="7">
        <v>96.487594604492188</v>
      </c>
      <c r="O375" s="7">
        <v>83.87841796875</v>
      </c>
      <c r="P375" s="8">
        <v>6.6521735191345215</v>
      </c>
      <c r="Q375" s="49"/>
    </row>
    <row r="376" spans="1:17">
      <c r="A376" s="28">
        <v>123464603</v>
      </c>
      <c r="B376" s="22" t="s">
        <v>759</v>
      </c>
      <c r="C376" s="22" t="s">
        <v>167</v>
      </c>
      <c r="D376" s="43" t="s">
        <v>6</v>
      </c>
      <c r="E376" s="5">
        <v>50644908</v>
      </c>
      <c r="F376" s="5">
        <v>26243716</v>
      </c>
      <c r="G376" s="6">
        <v>-24401192</v>
      </c>
      <c r="H376" s="8">
        <v>-0.48180937767028809</v>
      </c>
      <c r="I376" s="5">
        <v>235</v>
      </c>
      <c r="J376" s="5">
        <v>64.66729736328125</v>
      </c>
      <c r="K376" s="6">
        <v>-170.33270263671875</v>
      </c>
      <c r="L376" s="8">
        <v>-0.72482001781463623</v>
      </c>
      <c r="M376" s="7">
        <v>14.740396499633789</v>
      </c>
      <c r="N376" s="7">
        <v>50.363021850585938</v>
      </c>
      <c r="O376" s="7">
        <v>35.622627258300781</v>
      </c>
      <c r="P376" s="8">
        <v>2.4166667461395264</v>
      </c>
      <c r="Q376" s="49"/>
    </row>
    <row r="377" spans="1:17">
      <c r="A377" s="28">
        <v>117414203</v>
      </c>
      <c r="B377" s="22" t="s">
        <v>631</v>
      </c>
      <c r="C377" s="22" t="s">
        <v>162</v>
      </c>
      <c r="D377" s="43" t="s">
        <v>6</v>
      </c>
      <c r="E377" s="5">
        <v>24279562</v>
      </c>
      <c r="F377" s="5">
        <v>20645148</v>
      </c>
      <c r="G377" s="6">
        <v>-3634414</v>
      </c>
      <c r="H377" s="8">
        <v>-0.14969025552272797</v>
      </c>
      <c r="I377" s="5">
        <v>208.5</v>
      </c>
      <c r="J377" s="5">
        <v>156.46990966796875</v>
      </c>
      <c r="K377" s="6">
        <v>-52.03009033203125</v>
      </c>
      <c r="L377" s="8">
        <v>-0.24954479932785034</v>
      </c>
      <c r="M377" s="7">
        <v>16.363277435302734</v>
      </c>
      <c r="N377" s="7">
        <v>22.355464935302734</v>
      </c>
      <c r="O377" s="7">
        <v>5.9921875</v>
      </c>
      <c r="P377" s="8">
        <v>0.36619725823402405</v>
      </c>
      <c r="Q377" s="49"/>
    </row>
    <row r="378" spans="1:17">
      <c r="A378" s="28">
        <v>118000000</v>
      </c>
      <c r="B378" s="22" t="s">
        <v>642</v>
      </c>
      <c r="C378" s="22" t="s">
        <v>161</v>
      </c>
      <c r="D378" s="43" t="s">
        <v>5</v>
      </c>
      <c r="E378" s="5">
        <v>40587456</v>
      </c>
      <c r="F378" s="5">
        <v>31454220</v>
      </c>
      <c r="G378" s="6">
        <v>-9133236</v>
      </c>
      <c r="H378" s="8">
        <v>-0.22502607107162476</v>
      </c>
      <c r="I378" s="5">
        <v>250.5</v>
      </c>
      <c r="J378" s="5">
        <v>157.20565795898438</v>
      </c>
      <c r="K378" s="6">
        <v>-93.294342041015625</v>
      </c>
      <c r="L378" s="8">
        <v>-0.37243250012397766</v>
      </c>
      <c r="M378" s="7">
        <v>6.4499998092651367</v>
      </c>
      <c r="N378" s="7">
        <v>10.117647171020508</v>
      </c>
      <c r="O378" s="7">
        <v>3.6676473617553711</v>
      </c>
      <c r="P378" s="8">
        <v>0.56862753629684448</v>
      </c>
      <c r="Q378" s="49"/>
    </row>
    <row r="379" spans="1:17">
      <c r="A379" s="28">
        <v>117414807</v>
      </c>
      <c r="B379" s="22" t="s">
        <v>632</v>
      </c>
      <c r="C379" s="22" t="s">
        <v>162</v>
      </c>
      <c r="D379" s="43" t="s">
        <v>7</v>
      </c>
      <c r="E379" s="5">
        <v>1963864.75</v>
      </c>
      <c r="F379" s="5">
        <v>2813379.75</v>
      </c>
      <c r="G379" s="6">
        <v>849515</v>
      </c>
      <c r="H379" s="8">
        <v>0.43257308006286621</v>
      </c>
      <c r="I379" s="5">
        <v>18.5</v>
      </c>
      <c r="J379" s="5">
        <v>18.5</v>
      </c>
      <c r="K379" s="6">
        <v>0</v>
      </c>
      <c r="L379" s="8">
        <v>0</v>
      </c>
      <c r="M379" s="7">
        <v>29.899999618530273</v>
      </c>
      <c r="N379" s="7">
        <v>29.899999618530273</v>
      </c>
      <c r="O379" s="7">
        <v>0</v>
      </c>
      <c r="P379" s="8">
        <v>0</v>
      </c>
      <c r="Q379" s="49"/>
    </row>
    <row r="380" spans="1:17">
      <c r="A380" s="28">
        <v>126513150</v>
      </c>
      <c r="B380" s="22" t="s">
        <v>856</v>
      </c>
      <c r="C380" s="22" t="s">
        <v>172</v>
      </c>
      <c r="D380" s="43" t="s">
        <v>4</v>
      </c>
      <c r="E380" s="5">
        <v>23281958</v>
      </c>
      <c r="F380" s="5">
        <v>17003768</v>
      </c>
      <c r="G380" s="6">
        <v>-6278190</v>
      </c>
      <c r="H380" s="8">
        <v>-0.26965901255607605</v>
      </c>
      <c r="I380" s="5">
        <v>173</v>
      </c>
      <c r="J380" s="5">
        <v>98.406005859375</v>
      </c>
      <c r="K380" s="6">
        <v>-74.593994140625</v>
      </c>
      <c r="L380" s="8">
        <v>-0.43117916584014893</v>
      </c>
      <c r="M380" s="7">
        <v>15.219684600830078</v>
      </c>
      <c r="N380" s="7">
        <v>26.775369644165039</v>
      </c>
      <c r="O380" s="7">
        <v>11.555685043334961</v>
      </c>
      <c r="P380" s="8">
        <v>0.75925916433334351</v>
      </c>
      <c r="Q380" s="49"/>
    </row>
    <row r="381" spans="1:17">
      <c r="A381" s="28">
        <v>126513117</v>
      </c>
      <c r="B381" s="22" t="s">
        <v>855</v>
      </c>
      <c r="C381" s="22" t="s">
        <v>172</v>
      </c>
      <c r="D381" s="43" t="s">
        <v>4</v>
      </c>
      <c r="E381" s="5">
        <v>15232438</v>
      </c>
      <c r="F381" s="5">
        <v>10529640</v>
      </c>
      <c r="G381" s="6">
        <v>-4702798</v>
      </c>
      <c r="H381" s="8">
        <v>-0.30873572826385498</v>
      </c>
      <c r="I381" s="5">
        <v>127.5</v>
      </c>
      <c r="J381" s="5">
        <v>60.631107330322266</v>
      </c>
      <c r="K381" s="6">
        <v>-66.868896484375</v>
      </c>
      <c r="L381" s="8">
        <v>-0.52446192502975464</v>
      </c>
      <c r="M381" s="7">
        <v>14.207656860351563</v>
      </c>
      <c r="N381" s="7">
        <v>32.081806182861328</v>
      </c>
      <c r="O381" s="7">
        <v>17.874149322509766</v>
      </c>
      <c r="P381" s="8">
        <v>1.2580645084381104</v>
      </c>
      <c r="Q381" s="49"/>
    </row>
    <row r="382" spans="1:17">
      <c r="A382" s="28">
        <v>126511624</v>
      </c>
      <c r="B382" s="22" t="s">
        <v>840</v>
      </c>
      <c r="C382" s="22" t="s">
        <v>172</v>
      </c>
      <c r="D382" s="43" t="s">
        <v>4</v>
      </c>
      <c r="E382" s="5">
        <v>13255289</v>
      </c>
      <c r="F382" s="5">
        <v>10012055</v>
      </c>
      <c r="G382" s="6">
        <v>-3243234</v>
      </c>
      <c r="H382" s="8">
        <v>-0.24467471241950989</v>
      </c>
      <c r="I382" s="5">
        <v>93</v>
      </c>
      <c r="J382" s="5">
        <v>50.436439514160156</v>
      </c>
      <c r="K382" s="6">
        <v>-42.563560485839844</v>
      </c>
      <c r="L382" s="8">
        <v>-0.45767268538475037</v>
      </c>
      <c r="M382" s="7">
        <v>17.659666061401367</v>
      </c>
      <c r="N382" s="7">
        <v>37.526790618896484</v>
      </c>
      <c r="O382" s="7">
        <v>19.867124557495117</v>
      </c>
      <c r="P382" s="8">
        <v>1.125</v>
      </c>
      <c r="Q382" s="49"/>
    </row>
    <row r="383" spans="1:17">
      <c r="A383" s="28">
        <v>129544503</v>
      </c>
      <c r="B383" s="22" t="s">
        <v>928</v>
      </c>
      <c r="C383" s="22" t="s">
        <v>175</v>
      </c>
      <c r="D383" s="43" t="s">
        <v>6</v>
      </c>
      <c r="E383" s="5">
        <v>18971126</v>
      </c>
      <c r="F383" s="5">
        <v>11805617</v>
      </c>
      <c r="G383" s="6">
        <v>-7165509</v>
      </c>
      <c r="H383" s="8">
        <v>-0.37770605087280273</v>
      </c>
      <c r="I383" s="5">
        <v>160</v>
      </c>
      <c r="J383" s="5">
        <v>74.191497802734375</v>
      </c>
      <c r="K383" s="6">
        <v>-85.808502197265625</v>
      </c>
      <c r="L383" s="8">
        <v>-0.53630316257476807</v>
      </c>
      <c r="M383" s="7">
        <v>11.609988212585449</v>
      </c>
      <c r="N383" s="7">
        <v>26.196897506713867</v>
      </c>
      <c r="O383" s="7">
        <v>14.586909294128418</v>
      </c>
      <c r="P383" s="8">
        <v>1.2564103603363037</v>
      </c>
      <c r="Q383" s="49"/>
    </row>
    <row r="384" spans="1:17">
      <c r="A384" s="28">
        <v>102023030</v>
      </c>
      <c r="B384" s="22" t="s">
        <v>226</v>
      </c>
      <c r="C384" s="22" t="s">
        <v>123</v>
      </c>
      <c r="D384" s="43" t="s">
        <v>4</v>
      </c>
      <c r="E384" s="5">
        <v>9341060</v>
      </c>
      <c r="F384" s="5">
        <v>5047201</v>
      </c>
      <c r="G384" s="6">
        <v>-4293859</v>
      </c>
      <c r="H384" s="8">
        <v>-0.45967578887939453</v>
      </c>
      <c r="I384" s="5">
        <v>41</v>
      </c>
      <c r="J384" s="5">
        <v>8.2015266418457031</v>
      </c>
      <c r="K384" s="6">
        <v>-32.798473358154297</v>
      </c>
      <c r="L384" s="8">
        <v>-0.79996275901794434</v>
      </c>
      <c r="M384" s="7">
        <v>23.598312377929688</v>
      </c>
      <c r="N384" s="7">
        <v>377.572998046875</v>
      </c>
      <c r="O384" s="7">
        <v>353.97467041015625</v>
      </c>
      <c r="P384" s="8">
        <v>15</v>
      </c>
      <c r="Q384" s="49"/>
    </row>
    <row r="385" spans="1:17">
      <c r="A385" s="28">
        <v>113364403</v>
      </c>
      <c r="B385" s="22" t="s">
        <v>530</v>
      </c>
      <c r="C385" s="22" t="s">
        <v>157</v>
      </c>
      <c r="D385" s="43" t="s">
        <v>6</v>
      </c>
      <c r="E385" s="5">
        <v>59190072</v>
      </c>
      <c r="F385" s="5">
        <v>37455552</v>
      </c>
      <c r="G385" s="6">
        <v>-21734520</v>
      </c>
      <c r="H385" s="8">
        <v>-0.36719873547554016</v>
      </c>
      <c r="I385" s="5">
        <v>395</v>
      </c>
      <c r="J385" s="5">
        <v>175.58920288085938</v>
      </c>
      <c r="K385" s="6">
        <v>-219.41079711914063</v>
      </c>
      <c r="L385" s="8">
        <v>-0.55547034740447998</v>
      </c>
      <c r="M385" s="7">
        <v>15.389009475708008</v>
      </c>
      <c r="N385" s="7">
        <v>33.260116577148438</v>
      </c>
      <c r="O385" s="7">
        <v>17.87110710144043</v>
      </c>
      <c r="P385" s="8">
        <v>1.1612902879714966</v>
      </c>
      <c r="Q385" s="49"/>
    </row>
    <row r="386" spans="1:17">
      <c r="A386" s="28">
        <v>113364503</v>
      </c>
      <c r="B386" s="22" t="s">
        <v>531</v>
      </c>
      <c r="C386" s="22" t="s">
        <v>157</v>
      </c>
      <c r="D386" s="43" t="s">
        <v>6</v>
      </c>
      <c r="E386" s="5">
        <v>100648232</v>
      </c>
      <c r="F386" s="5">
        <v>68873312</v>
      </c>
      <c r="G386" s="6">
        <v>-31774920</v>
      </c>
      <c r="H386" s="8">
        <v>-0.31570270657539368</v>
      </c>
      <c r="I386" s="5">
        <v>667.5</v>
      </c>
      <c r="J386" s="5">
        <v>334.43597412109375</v>
      </c>
      <c r="K386" s="6">
        <v>-333.06402587890625</v>
      </c>
      <c r="L386" s="8">
        <v>-0.4989723265171051</v>
      </c>
      <c r="M386" s="7">
        <v>14.918233871459961</v>
      </c>
      <c r="N386" s="7">
        <v>30.511159896850586</v>
      </c>
      <c r="O386" s="7">
        <v>15.592926025390625</v>
      </c>
      <c r="P386" s="8">
        <v>1.045225977897644</v>
      </c>
      <c r="Q386" s="49"/>
    </row>
    <row r="387" spans="1:17">
      <c r="A387" s="28">
        <v>126513480</v>
      </c>
      <c r="B387" s="22" t="s">
        <v>871</v>
      </c>
      <c r="C387" s="22" t="s">
        <v>172</v>
      </c>
      <c r="D387" s="43" t="s">
        <v>4</v>
      </c>
      <c r="E387" s="5">
        <v>20553196</v>
      </c>
      <c r="F387" s="5">
        <v>13464853</v>
      </c>
      <c r="G387" s="6">
        <v>-7088343</v>
      </c>
      <c r="H387" s="8">
        <v>-0.34487789869308472</v>
      </c>
      <c r="I387" s="5">
        <v>128.5</v>
      </c>
      <c r="J387" s="5">
        <v>57.404933929443359</v>
      </c>
      <c r="K387" s="6">
        <v>-71.095062255859375</v>
      </c>
      <c r="L387" s="8">
        <v>-0.55326896905899048</v>
      </c>
      <c r="M387" s="7">
        <v>15.979108810424805</v>
      </c>
      <c r="N387" s="7">
        <v>44.208866119384766</v>
      </c>
      <c r="O387" s="7">
        <v>28.229757308959961</v>
      </c>
      <c r="P387" s="8">
        <v>1.7666665315628052</v>
      </c>
      <c r="Q387" s="49"/>
    </row>
    <row r="388" spans="1:17">
      <c r="A388" s="28">
        <v>128325203</v>
      </c>
      <c r="B388" s="22" t="s">
        <v>922</v>
      </c>
      <c r="C388" s="22" t="s">
        <v>153</v>
      </c>
      <c r="D388" s="43" t="s">
        <v>6</v>
      </c>
      <c r="E388" s="5">
        <v>24995508</v>
      </c>
      <c r="F388" s="5">
        <v>14754457</v>
      </c>
      <c r="G388" s="6">
        <v>-10241051</v>
      </c>
      <c r="H388" s="8">
        <v>-0.40971565246582031</v>
      </c>
      <c r="I388" s="5">
        <v>192</v>
      </c>
      <c r="J388" s="5">
        <v>90.527206420898438</v>
      </c>
      <c r="K388" s="6">
        <v>-101.47279357910156</v>
      </c>
      <c r="L388" s="8">
        <v>-0.5285041332244873</v>
      </c>
      <c r="M388" s="7">
        <v>12.580831527709961</v>
      </c>
      <c r="N388" s="7">
        <v>28.236978530883789</v>
      </c>
      <c r="O388" s="7">
        <v>15.656147003173828</v>
      </c>
      <c r="P388" s="8">
        <v>1.2444444894790649</v>
      </c>
      <c r="Q388" s="49"/>
    </row>
    <row r="389" spans="1:17">
      <c r="A389" s="28">
        <v>126510014</v>
      </c>
      <c r="B389" s="22" t="s">
        <v>829</v>
      </c>
      <c r="C389" s="22" t="s">
        <v>172</v>
      </c>
      <c r="D389" s="43" t="s">
        <v>4</v>
      </c>
      <c r="E389" s="5">
        <v>12833553</v>
      </c>
      <c r="F389" s="5">
        <v>9567094</v>
      </c>
      <c r="G389" s="6">
        <v>-3266459</v>
      </c>
      <c r="H389" s="8">
        <v>-0.25452491641044617</v>
      </c>
      <c r="I389" s="5">
        <v>90.5</v>
      </c>
      <c r="J389" s="5">
        <v>53.892997741699219</v>
      </c>
      <c r="K389" s="6">
        <v>-36.607002258300781</v>
      </c>
      <c r="L389" s="8">
        <v>-0.40449726581573486</v>
      </c>
      <c r="M389" s="7">
        <v>15.501654624938965</v>
      </c>
      <c r="N389" s="7">
        <v>28.419700622558594</v>
      </c>
      <c r="O389" s="7">
        <v>12.918045997619629</v>
      </c>
      <c r="P389" s="8">
        <v>0.83333337306976318</v>
      </c>
      <c r="Q389" s="49"/>
    </row>
    <row r="390" spans="1:17">
      <c r="A390" s="28">
        <v>125235502</v>
      </c>
      <c r="B390" s="22" t="s">
        <v>807</v>
      </c>
      <c r="C390" s="22" t="s">
        <v>144</v>
      </c>
      <c r="D390" s="43" t="s">
        <v>6</v>
      </c>
      <c r="E390" s="5">
        <v>90657848</v>
      </c>
      <c r="F390" s="5">
        <v>39200068</v>
      </c>
      <c r="G390" s="6">
        <v>-51457780</v>
      </c>
      <c r="H390" s="8">
        <v>-0.56760424375534058</v>
      </c>
      <c r="I390" s="5">
        <v>605.5</v>
      </c>
      <c r="J390" s="5">
        <v>120.00338745117188</v>
      </c>
      <c r="K390" s="6">
        <v>-485.49661254882813</v>
      </c>
      <c r="L390" s="8">
        <v>-0.8018110990524292</v>
      </c>
      <c r="M390" s="7">
        <v>13.412083625793457</v>
      </c>
      <c r="N390" s="7">
        <v>66.807357788085938</v>
      </c>
      <c r="O390" s="7">
        <v>53.395275115966797</v>
      </c>
      <c r="P390" s="8">
        <v>3.9811320304870605</v>
      </c>
      <c r="Q390" s="49"/>
    </row>
    <row r="391" spans="1:17">
      <c r="A391" s="28">
        <v>104105003</v>
      </c>
      <c r="B391" s="22" t="s">
        <v>297</v>
      </c>
      <c r="C391" s="22" t="s">
        <v>131</v>
      </c>
      <c r="D391" s="43" t="s">
        <v>6</v>
      </c>
      <c r="E391" s="5">
        <v>50200440</v>
      </c>
      <c r="F391" s="5">
        <v>40498104</v>
      </c>
      <c r="G391" s="6">
        <v>-9702336</v>
      </c>
      <c r="H391" s="8">
        <v>-0.1932719349861145</v>
      </c>
      <c r="I391" s="5">
        <v>335</v>
      </c>
      <c r="J391" s="5">
        <v>230.43446350097656</v>
      </c>
      <c r="K391" s="6">
        <v>-104.56553649902344</v>
      </c>
      <c r="L391" s="8">
        <v>-0.31213593482971191</v>
      </c>
      <c r="M391" s="7">
        <v>17.51899528503418</v>
      </c>
      <c r="N391" s="7">
        <v>25.081151962280273</v>
      </c>
      <c r="O391" s="7">
        <v>7.5621566772460938</v>
      </c>
      <c r="P391" s="8">
        <v>0.43165469169616699</v>
      </c>
      <c r="Q391" s="49"/>
    </row>
    <row r="392" spans="1:17">
      <c r="A392" s="28">
        <v>126510002</v>
      </c>
      <c r="B392" s="22" t="s">
        <v>819</v>
      </c>
      <c r="C392" s="22" t="s">
        <v>172</v>
      </c>
      <c r="D392" s="43" t="s">
        <v>4</v>
      </c>
      <c r="E392" s="5">
        <v>9985353</v>
      </c>
      <c r="F392" s="5">
        <v>6105264</v>
      </c>
      <c r="G392" s="6">
        <v>-3880089</v>
      </c>
      <c r="H392" s="8">
        <v>-0.38857805728912354</v>
      </c>
      <c r="I392" s="5">
        <v>182.5</v>
      </c>
      <c r="J392" s="5">
        <v>65.872940063476563</v>
      </c>
      <c r="K392" s="6">
        <v>-116.62705993652344</v>
      </c>
      <c r="L392" s="8">
        <v>-0.63905239105224609</v>
      </c>
      <c r="M392" s="7">
        <v>16.937206268310547</v>
      </c>
      <c r="N392" s="7">
        <v>115.17299652099609</v>
      </c>
      <c r="O392" s="7">
        <v>98.235794067382813</v>
      </c>
      <c r="P392" s="8">
        <v>5.7999997138977051</v>
      </c>
      <c r="Q392" s="49"/>
    </row>
    <row r="393" spans="1:17">
      <c r="A393" s="28">
        <v>126518118</v>
      </c>
      <c r="B393" s="22" t="s">
        <v>885</v>
      </c>
      <c r="C393" s="22" t="s">
        <v>172</v>
      </c>
      <c r="D393" s="43" t="s">
        <v>4</v>
      </c>
      <c r="E393" s="5">
        <v>8430260</v>
      </c>
      <c r="F393" s="5">
        <v>5470682</v>
      </c>
      <c r="G393" s="6">
        <v>-2959578</v>
      </c>
      <c r="H393" s="8">
        <v>-0.35106605291366577</v>
      </c>
      <c r="I393" s="5">
        <v>56</v>
      </c>
      <c r="J393" s="5">
        <v>16.316583633422852</v>
      </c>
      <c r="K393" s="6">
        <v>-39.683418273925781</v>
      </c>
      <c r="L393" s="8">
        <v>-0.70863246917724609</v>
      </c>
      <c r="M393" s="7">
        <v>17.268800735473633</v>
      </c>
      <c r="N393" s="7">
        <v>74.009140014648438</v>
      </c>
      <c r="O393" s="7">
        <v>56.740341186523438</v>
      </c>
      <c r="P393" s="8">
        <v>3.2857139110565186</v>
      </c>
      <c r="Q393" s="49"/>
    </row>
    <row r="394" spans="1:17">
      <c r="A394" s="28">
        <v>126519644</v>
      </c>
      <c r="B394" s="22" t="s">
        <v>892</v>
      </c>
      <c r="C394" s="22" t="s">
        <v>172</v>
      </c>
      <c r="D394" s="43" t="s">
        <v>4</v>
      </c>
      <c r="E394" s="5">
        <v>12070851</v>
      </c>
      <c r="F394" s="5">
        <v>8077042</v>
      </c>
      <c r="G394" s="6">
        <v>-3993809</v>
      </c>
      <c r="H394" s="8">
        <v>-0.33086392283439636</v>
      </c>
      <c r="I394" s="5">
        <v>77.5</v>
      </c>
      <c r="J394" s="5">
        <v>26.078794479370117</v>
      </c>
      <c r="K394" s="6">
        <v>-51.42120361328125</v>
      </c>
      <c r="L394" s="8">
        <v>-0.66349941492080688</v>
      </c>
      <c r="M394" s="7">
        <v>16.248733520507813</v>
      </c>
      <c r="N394" s="7">
        <v>81.243667602539063</v>
      </c>
      <c r="O394" s="7">
        <v>64.99493408203125</v>
      </c>
      <c r="P394" s="8">
        <v>4</v>
      </c>
      <c r="Q394" s="49"/>
    </row>
    <row r="395" spans="1:17">
      <c r="A395" s="28">
        <v>126511748</v>
      </c>
      <c r="B395" s="22" t="s">
        <v>841</v>
      </c>
      <c r="C395" s="22" t="s">
        <v>172</v>
      </c>
      <c r="D395" s="43" t="s">
        <v>4</v>
      </c>
      <c r="E395" s="5">
        <v>8713512</v>
      </c>
      <c r="F395" s="5">
        <v>5731203</v>
      </c>
      <c r="G395" s="6">
        <v>-2982309</v>
      </c>
      <c r="H395" s="8">
        <v>-0.34226256608963013</v>
      </c>
      <c r="I395" s="5">
        <v>60.5</v>
      </c>
      <c r="J395" s="5">
        <v>21.461639404296875</v>
      </c>
      <c r="K395" s="6">
        <v>-39.038360595703125</v>
      </c>
      <c r="L395" s="8">
        <v>-0.64526218175888062</v>
      </c>
      <c r="M395" s="7">
        <v>18.192930221557617</v>
      </c>
      <c r="N395" s="7">
        <v>47.963180541992188</v>
      </c>
      <c r="O395" s="7">
        <v>29.77025032043457</v>
      </c>
      <c r="P395" s="8">
        <v>1.6363636255264282</v>
      </c>
      <c r="Q395" s="49"/>
    </row>
    <row r="396" spans="1:17">
      <c r="A396" s="28">
        <v>126518795</v>
      </c>
      <c r="B396" s="22" t="s">
        <v>887</v>
      </c>
      <c r="C396" s="22" t="s">
        <v>172</v>
      </c>
      <c r="D396" s="43" t="s">
        <v>4</v>
      </c>
      <c r="E396" s="5">
        <v>10395799</v>
      </c>
      <c r="F396" s="5">
        <v>6881435</v>
      </c>
      <c r="G396" s="6">
        <v>-3514364</v>
      </c>
      <c r="H396" s="8">
        <v>-0.33805617690086365</v>
      </c>
      <c r="I396" s="5">
        <v>61.5</v>
      </c>
      <c r="J396" s="5">
        <v>20.384071350097656</v>
      </c>
      <c r="K396" s="6">
        <v>-41.115928649902344</v>
      </c>
      <c r="L396" s="8">
        <v>-0.66855168342590332</v>
      </c>
      <c r="M396" s="7">
        <v>16.800405502319336</v>
      </c>
      <c r="N396" s="7">
        <v>51.801250457763672</v>
      </c>
      <c r="O396" s="7">
        <v>35.000846862792969</v>
      </c>
      <c r="P396" s="8">
        <v>2.0833332538604736</v>
      </c>
      <c r="Q396" s="49"/>
    </row>
    <row r="397" spans="1:17">
      <c r="A397" s="28">
        <v>126513734</v>
      </c>
      <c r="B397" s="22" t="s">
        <v>873</v>
      </c>
      <c r="C397" s="22" t="s">
        <v>172</v>
      </c>
      <c r="D397" s="43" t="s">
        <v>4</v>
      </c>
      <c r="E397" s="5">
        <v>23573944</v>
      </c>
      <c r="F397" s="5">
        <v>14489072</v>
      </c>
      <c r="G397" s="6">
        <v>-9084872</v>
      </c>
      <c r="H397" s="8">
        <v>-0.3853776752948761</v>
      </c>
      <c r="I397" s="5">
        <v>161.5</v>
      </c>
      <c r="J397" s="5">
        <v>55.781173706054688</v>
      </c>
      <c r="K397" s="6">
        <v>-105.71882629394531</v>
      </c>
      <c r="L397" s="8">
        <v>-0.65460574626922607</v>
      </c>
      <c r="M397" s="7">
        <v>15.980493545532227</v>
      </c>
      <c r="N397" s="7">
        <v>66.445213317871094</v>
      </c>
      <c r="O397" s="7">
        <v>50.4647216796875</v>
      </c>
      <c r="P397" s="8">
        <v>3.1578948497772217</v>
      </c>
      <c r="Q397" s="49"/>
    </row>
    <row r="398" spans="1:17">
      <c r="A398" s="28">
        <v>126513290</v>
      </c>
      <c r="B398" s="22" t="s">
        <v>863</v>
      </c>
      <c r="C398" s="22" t="s">
        <v>172</v>
      </c>
      <c r="D398" s="43" t="s">
        <v>4</v>
      </c>
      <c r="E398" s="5">
        <v>20089244</v>
      </c>
      <c r="F398" s="5">
        <v>13255522</v>
      </c>
      <c r="G398" s="6">
        <v>-6833722</v>
      </c>
      <c r="H398" s="8">
        <v>-0.34016820788383484</v>
      </c>
      <c r="I398" s="5">
        <v>125</v>
      </c>
      <c r="J398" s="5">
        <v>51.424728393554688</v>
      </c>
      <c r="K398" s="6">
        <v>-73.575271606445313</v>
      </c>
      <c r="L398" s="8">
        <v>-0.58860218524932861</v>
      </c>
      <c r="M398" s="7">
        <v>15.961730003356934</v>
      </c>
      <c r="N398" s="7">
        <v>38.102191925048828</v>
      </c>
      <c r="O398" s="7">
        <v>22.140460968017578</v>
      </c>
      <c r="P398" s="8">
        <v>1.387096643447876</v>
      </c>
      <c r="Q398" s="49"/>
    </row>
    <row r="399" spans="1:17">
      <c r="A399" s="28">
        <v>126516457</v>
      </c>
      <c r="B399" s="22" t="s">
        <v>879</v>
      </c>
      <c r="C399" s="22" t="s">
        <v>172</v>
      </c>
      <c r="D399" s="43" t="s">
        <v>4</v>
      </c>
      <c r="E399" s="5">
        <v>12949631</v>
      </c>
      <c r="F399" s="5">
        <v>8722662</v>
      </c>
      <c r="G399" s="6">
        <v>-4226969</v>
      </c>
      <c r="H399" s="8">
        <v>-0.32641616463661194</v>
      </c>
      <c r="I399" s="5">
        <v>89.5</v>
      </c>
      <c r="J399" s="5">
        <v>39.948692321777344</v>
      </c>
      <c r="K399" s="6">
        <v>-49.551307678222656</v>
      </c>
      <c r="L399" s="8">
        <v>-0.55364590883255005</v>
      </c>
      <c r="M399" s="7">
        <v>16.690160751342773</v>
      </c>
      <c r="N399" s="7">
        <v>39.738475799560547</v>
      </c>
      <c r="O399" s="7">
        <v>23.048315048217773</v>
      </c>
      <c r="P399" s="8">
        <v>1.3809522390365601</v>
      </c>
      <c r="Q399" s="49"/>
    </row>
    <row r="400" spans="1:17">
      <c r="A400" s="28">
        <v>126519433</v>
      </c>
      <c r="B400" s="22" t="s">
        <v>889</v>
      </c>
      <c r="C400" s="22" t="s">
        <v>172</v>
      </c>
      <c r="D400" s="43" t="s">
        <v>4</v>
      </c>
      <c r="E400" s="5">
        <v>8516997</v>
      </c>
      <c r="F400" s="5">
        <v>5880847</v>
      </c>
      <c r="G400" s="6">
        <v>-2636150</v>
      </c>
      <c r="H400" s="8">
        <v>-0.30951637029647827</v>
      </c>
      <c r="I400" s="5">
        <v>59</v>
      </c>
      <c r="J400" s="5">
        <v>25.846576690673828</v>
      </c>
      <c r="K400" s="6">
        <v>-33.153423309326172</v>
      </c>
      <c r="L400" s="8">
        <v>-0.56192243099212646</v>
      </c>
      <c r="M400" s="7">
        <v>16.884605407714844</v>
      </c>
      <c r="N400" s="7">
        <v>39.799427032470703</v>
      </c>
      <c r="O400" s="7">
        <v>22.914821624755859</v>
      </c>
      <c r="P400" s="8">
        <v>1.3571428060531616</v>
      </c>
      <c r="Q400" s="49"/>
    </row>
    <row r="401" spans="1:17">
      <c r="A401" s="28">
        <v>151514721</v>
      </c>
      <c r="B401" s="22" t="s">
        <v>945</v>
      </c>
      <c r="C401" s="22" t="s">
        <v>172</v>
      </c>
      <c r="D401" s="43" t="s">
        <v>4</v>
      </c>
      <c r="E401" s="5">
        <v>14793417</v>
      </c>
      <c r="F401" s="5">
        <v>9433285</v>
      </c>
      <c r="G401" s="6">
        <v>-5360132</v>
      </c>
      <c r="H401" s="8">
        <v>-0.36233225464820862</v>
      </c>
      <c r="I401" s="5">
        <v>91.5</v>
      </c>
      <c r="J401" s="5">
        <v>34.0802001953125</v>
      </c>
      <c r="K401" s="6">
        <v>-57.4197998046875</v>
      </c>
      <c r="L401" s="8">
        <v>-0.62753880023956299</v>
      </c>
      <c r="M401" s="7">
        <v>16.521739959716797</v>
      </c>
      <c r="N401" s="7">
        <v>52.480823516845703</v>
      </c>
      <c r="O401" s="7">
        <v>35.959083557128906</v>
      </c>
      <c r="P401" s="8">
        <v>2.1764707565307617</v>
      </c>
      <c r="Q401" s="49"/>
    </row>
    <row r="402" spans="1:17">
      <c r="A402" s="28">
        <v>126510022</v>
      </c>
      <c r="B402" s="22" t="s">
        <v>835</v>
      </c>
      <c r="C402" s="22" t="s">
        <v>172</v>
      </c>
      <c r="D402" s="43" t="s">
        <v>4</v>
      </c>
      <c r="E402" s="5">
        <v>12818190</v>
      </c>
      <c r="F402" s="5">
        <v>8073506</v>
      </c>
      <c r="G402" s="6">
        <v>-4744684</v>
      </c>
      <c r="H402" s="8">
        <v>-0.37015241384506226</v>
      </c>
      <c r="I402" s="5">
        <v>88.5</v>
      </c>
      <c r="J402" s="5">
        <v>31.461215972900391</v>
      </c>
      <c r="K402" s="6">
        <v>-57.038784027099609</v>
      </c>
      <c r="L402" s="8">
        <v>-0.64450603723526001</v>
      </c>
      <c r="M402" s="7">
        <v>14.72609806060791</v>
      </c>
      <c r="N402" s="7">
        <v>44.178295135498047</v>
      </c>
      <c r="O402" s="7">
        <v>29.452198028564453</v>
      </c>
      <c r="P402" s="8">
        <v>2</v>
      </c>
      <c r="Q402" s="49"/>
    </row>
    <row r="403" spans="1:17">
      <c r="A403" s="28">
        <v>126517286</v>
      </c>
      <c r="B403" s="22" t="s">
        <v>881</v>
      </c>
      <c r="C403" s="22" t="s">
        <v>172</v>
      </c>
      <c r="D403" s="43" t="s">
        <v>4</v>
      </c>
      <c r="E403" s="5">
        <v>13287202</v>
      </c>
      <c r="F403" s="5">
        <v>9190558</v>
      </c>
      <c r="G403" s="6">
        <v>-4096644</v>
      </c>
      <c r="H403" s="8">
        <v>-0.30831500887870789</v>
      </c>
      <c r="I403" s="5">
        <v>87.5</v>
      </c>
      <c r="J403" s="5">
        <v>39.189773559570313</v>
      </c>
      <c r="K403" s="6">
        <v>-48.310226440429688</v>
      </c>
      <c r="L403" s="8">
        <v>-0.55211687088012695</v>
      </c>
      <c r="M403" s="7">
        <v>14.982095718383789</v>
      </c>
      <c r="N403" s="7">
        <v>37.098522186279297</v>
      </c>
      <c r="O403" s="7">
        <v>22.116426467895508</v>
      </c>
      <c r="P403" s="8">
        <v>1.476190447807312</v>
      </c>
      <c r="Q403" s="49"/>
    </row>
    <row r="404" spans="1:17">
      <c r="A404" s="28">
        <v>126510023</v>
      </c>
      <c r="B404" s="22" t="s">
        <v>836</v>
      </c>
      <c r="C404" s="22" t="s">
        <v>172</v>
      </c>
      <c r="D404" s="43" t="s">
        <v>4</v>
      </c>
      <c r="E404" s="5">
        <v>20327862</v>
      </c>
      <c r="F404" s="5">
        <v>13774937</v>
      </c>
      <c r="G404" s="6">
        <v>-6552925</v>
      </c>
      <c r="H404" s="8">
        <v>-0.32236173748970032</v>
      </c>
      <c r="I404" s="5">
        <v>132</v>
      </c>
      <c r="J404" s="5">
        <v>56.924453735351563</v>
      </c>
      <c r="K404" s="6">
        <v>-75.075546264648438</v>
      </c>
      <c r="L404" s="8">
        <v>-0.56875413656234741</v>
      </c>
      <c r="M404" s="7">
        <v>15.205685615539551</v>
      </c>
      <c r="N404" s="7">
        <v>39.626937866210938</v>
      </c>
      <c r="O404" s="7">
        <v>24.421253204345703</v>
      </c>
      <c r="P404" s="8">
        <v>1.6060606241226196</v>
      </c>
      <c r="Q404" s="49"/>
    </row>
    <row r="405" spans="1:17">
      <c r="A405" s="28">
        <v>126517643</v>
      </c>
      <c r="B405" s="22" t="s">
        <v>883</v>
      </c>
      <c r="C405" s="22" t="s">
        <v>172</v>
      </c>
      <c r="D405" s="43" t="s">
        <v>4</v>
      </c>
      <c r="E405" s="5">
        <v>5723533</v>
      </c>
      <c r="F405" s="5">
        <v>4336822</v>
      </c>
      <c r="G405" s="6">
        <v>-1386711</v>
      </c>
      <c r="H405" s="8">
        <v>-0.24228234589099884</v>
      </c>
      <c r="I405" s="5">
        <v>37</v>
      </c>
      <c r="J405" s="5">
        <v>16.168294906616211</v>
      </c>
      <c r="K405" s="6">
        <v>-20.831705093383789</v>
      </c>
      <c r="L405" s="8">
        <v>-0.5630190372467041</v>
      </c>
      <c r="M405" s="7">
        <v>19.345294952392578</v>
      </c>
      <c r="N405" s="7">
        <v>46.981430053710938</v>
      </c>
      <c r="O405" s="7">
        <v>27.636135101318359</v>
      </c>
      <c r="P405" s="8">
        <v>1.428571343421936</v>
      </c>
      <c r="Q405" s="49"/>
    </row>
    <row r="406" spans="1:17">
      <c r="A406" s="28">
        <v>126513230</v>
      </c>
      <c r="B406" s="22" t="s">
        <v>859</v>
      </c>
      <c r="C406" s="22" t="s">
        <v>172</v>
      </c>
      <c r="D406" s="43" t="s">
        <v>4</v>
      </c>
      <c r="E406" s="5">
        <v>12631862</v>
      </c>
      <c r="F406" s="5">
        <v>9984448</v>
      </c>
      <c r="G406" s="6">
        <v>-2647414</v>
      </c>
      <c r="H406" s="8">
        <v>-0.20958223938941956</v>
      </c>
      <c r="I406" s="5">
        <v>117.5</v>
      </c>
      <c r="J406" s="5">
        <v>85.1424560546875</v>
      </c>
      <c r="K406" s="6">
        <v>-32.3575439453125</v>
      </c>
      <c r="L406" s="8">
        <v>-0.2753833532333374</v>
      </c>
      <c r="M406" s="7">
        <v>17.305807113647461</v>
      </c>
      <c r="N406" s="7">
        <v>25.958709716796875</v>
      </c>
      <c r="O406" s="7">
        <v>8.6529026031494141</v>
      </c>
      <c r="P406" s="8">
        <v>0.49999994039535522</v>
      </c>
      <c r="Q406" s="49"/>
    </row>
    <row r="407" spans="1:17">
      <c r="A407" s="28">
        <v>101633903</v>
      </c>
      <c r="B407" s="22" t="s">
        <v>217</v>
      </c>
      <c r="C407" s="22" t="s">
        <v>184</v>
      </c>
      <c r="D407" s="43" t="s">
        <v>6</v>
      </c>
      <c r="E407" s="5">
        <v>30968712</v>
      </c>
      <c r="F407" s="5">
        <v>17882702</v>
      </c>
      <c r="G407" s="6">
        <v>-13086010</v>
      </c>
      <c r="H407" s="8">
        <v>-0.4225558340549469</v>
      </c>
      <c r="I407" s="5">
        <v>230.5</v>
      </c>
      <c r="J407" s="5">
        <v>85.093215942382813</v>
      </c>
      <c r="K407" s="6">
        <v>-145.40678405761719</v>
      </c>
      <c r="L407" s="8">
        <v>-0.6308320164680481</v>
      </c>
      <c r="M407" s="7">
        <v>13.280588150024414</v>
      </c>
      <c r="N407" s="7">
        <v>39.509750366210938</v>
      </c>
      <c r="O407" s="7">
        <v>26.229162216186523</v>
      </c>
      <c r="P407" s="8">
        <v>1.9750000238418579</v>
      </c>
      <c r="Q407" s="49"/>
    </row>
    <row r="408" spans="1:17">
      <c r="A408" s="28">
        <v>103026002</v>
      </c>
      <c r="B408" s="22" t="s">
        <v>264</v>
      </c>
      <c r="C408" s="22" t="s">
        <v>123</v>
      </c>
      <c r="D408" s="43" t="s">
        <v>6</v>
      </c>
      <c r="E408" s="5">
        <v>69225512</v>
      </c>
      <c r="F408" s="5">
        <v>46179712</v>
      </c>
      <c r="G408" s="6">
        <v>-23045800</v>
      </c>
      <c r="H408" s="8">
        <v>-0.33290904760360718</v>
      </c>
      <c r="I408" s="5">
        <v>519.5</v>
      </c>
      <c r="J408" s="5">
        <v>238.07376098632813</v>
      </c>
      <c r="K408" s="6">
        <v>-281.42623901367188</v>
      </c>
      <c r="L408" s="8">
        <v>-0.54172521829605103</v>
      </c>
      <c r="M408" s="7">
        <v>16.931344985961914</v>
      </c>
      <c r="N408" s="7">
        <v>46.102218627929688</v>
      </c>
      <c r="O408" s="7">
        <v>29.170873641967773</v>
      </c>
      <c r="P408" s="8">
        <v>1.7228916883468628</v>
      </c>
      <c r="Q408" s="49"/>
    </row>
    <row r="409" spans="1:17">
      <c r="A409" s="28">
        <v>115216503</v>
      </c>
      <c r="B409" s="22" t="s">
        <v>572</v>
      </c>
      <c r="C409" s="22" t="s">
        <v>142</v>
      </c>
      <c r="D409" s="43" t="s">
        <v>6</v>
      </c>
      <c r="E409" s="5">
        <v>73982560</v>
      </c>
      <c r="F409" s="5">
        <v>58446224</v>
      </c>
      <c r="G409" s="6">
        <v>-15536336</v>
      </c>
      <c r="H409" s="8">
        <v>-0.20999997854232788</v>
      </c>
      <c r="I409" s="5">
        <v>581</v>
      </c>
      <c r="J409" s="5">
        <v>404.62350463867188</v>
      </c>
      <c r="K409" s="6">
        <v>-176.37649536132813</v>
      </c>
      <c r="L409" s="8">
        <v>-0.30357399582862854</v>
      </c>
      <c r="M409" s="7">
        <v>15.705216407775879</v>
      </c>
      <c r="N409" s="7">
        <v>23.803218841552734</v>
      </c>
      <c r="O409" s="7">
        <v>8.0980024337768555</v>
      </c>
      <c r="P409" s="8">
        <v>0.515625</v>
      </c>
      <c r="Q409" s="49"/>
    </row>
    <row r="410" spans="1:17">
      <c r="A410" s="28">
        <v>126519392</v>
      </c>
      <c r="B410" s="22" t="s">
        <v>888</v>
      </c>
      <c r="C410" s="22" t="s">
        <v>172</v>
      </c>
      <c r="D410" s="43" t="s">
        <v>4</v>
      </c>
      <c r="E410" s="5">
        <v>11943252</v>
      </c>
      <c r="F410" s="5">
        <v>8198341</v>
      </c>
      <c r="G410" s="6">
        <v>-3744911</v>
      </c>
      <c r="H410" s="8">
        <v>-0.31355872750282288</v>
      </c>
      <c r="I410" s="5">
        <v>98</v>
      </c>
      <c r="J410" s="5">
        <v>14.3692626953125</v>
      </c>
      <c r="K410" s="6">
        <v>-83.6307373046875</v>
      </c>
      <c r="L410" s="8">
        <v>-0.8533748984336853</v>
      </c>
      <c r="M410" s="7">
        <v>14.074607849121094</v>
      </c>
      <c r="N410" s="7">
        <v>119.63416290283203</v>
      </c>
      <c r="O410" s="7">
        <v>105.55955505371094</v>
      </c>
      <c r="P410" s="8">
        <v>7.4999995231628418</v>
      </c>
      <c r="Q410" s="49"/>
    </row>
    <row r="411" spans="1:17">
      <c r="A411" s="28">
        <v>104435003</v>
      </c>
      <c r="B411" s="22" t="s">
        <v>319</v>
      </c>
      <c r="C411" s="22" t="s">
        <v>164</v>
      </c>
      <c r="D411" s="43" t="s">
        <v>6</v>
      </c>
      <c r="E411" s="5">
        <v>23768312</v>
      </c>
      <c r="F411" s="5">
        <v>18025402</v>
      </c>
      <c r="G411" s="6">
        <v>-5742910</v>
      </c>
      <c r="H411" s="8">
        <v>-0.24162043631076813</v>
      </c>
      <c r="I411" s="5">
        <v>171</v>
      </c>
      <c r="J411" s="5">
        <v>89.800765991210938</v>
      </c>
      <c r="K411" s="6">
        <v>-81.199234008789063</v>
      </c>
      <c r="L411" s="8">
        <v>-0.47484931349754333</v>
      </c>
      <c r="M411" s="7">
        <v>13.683961868286133</v>
      </c>
      <c r="N411" s="7">
        <v>28.088130950927734</v>
      </c>
      <c r="O411" s="7">
        <v>14.404169082641602</v>
      </c>
      <c r="P411" s="8">
        <v>1.0526314973831177</v>
      </c>
      <c r="Q411" s="49"/>
    </row>
    <row r="412" spans="1:17">
      <c r="A412" s="28">
        <v>104435107</v>
      </c>
      <c r="B412" s="22" t="s">
        <v>320</v>
      </c>
      <c r="C412" s="22" t="s">
        <v>164</v>
      </c>
      <c r="D412" s="43" t="s">
        <v>7</v>
      </c>
      <c r="E412" s="5">
        <v>15472493</v>
      </c>
      <c r="F412" s="5">
        <v>14980615</v>
      </c>
      <c r="G412" s="6">
        <v>-491878</v>
      </c>
      <c r="H412" s="8">
        <v>-3.1790480017662048E-2</v>
      </c>
      <c r="I412" s="5">
        <v>38</v>
      </c>
      <c r="J412" s="5">
        <v>33.546661376953125</v>
      </c>
      <c r="K412" s="6">
        <v>-4.453338623046875</v>
      </c>
      <c r="L412" s="8">
        <v>-0.11719312518835068</v>
      </c>
      <c r="M412" s="7">
        <v>27.176469802856445</v>
      </c>
      <c r="N412" s="7">
        <v>30.799999237060547</v>
      </c>
      <c r="O412" s="7">
        <v>3.6235294342041016</v>
      </c>
      <c r="P412" s="8">
        <v>0.13333334028720856</v>
      </c>
      <c r="Q412" s="49"/>
    </row>
    <row r="413" spans="1:17">
      <c r="A413" s="28">
        <v>123465303</v>
      </c>
      <c r="B413" s="22" t="s">
        <v>760</v>
      </c>
      <c r="C413" s="22" t="s">
        <v>167</v>
      </c>
      <c r="D413" s="43" t="s">
        <v>6</v>
      </c>
      <c r="E413" s="5">
        <v>111615744</v>
      </c>
      <c r="F413" s="5">
        <v>56611552</v>
      </c>
      <c r="G413" s="6">
        <v>-55004192</v>
      </c>
      <c r="H413" s="8">
        <v>-0.49279958009719849</v>
      </c>
      <c r="I413" s="5">
        <v>623.5</v>
      </c>
      <c r="J413" s="5">
        <v>179.61021423339844</v>
      </c>
      <c r="K413" s="6">
        <v>-443.8897705078125</v>
      </c>
      <c r="L413" s="8">
        <v>-0.71193224191665649</v>
      </c>
      <c r="M413" s="7">
        <v>13.707892417907715</v>
      </c>
      <c r="N413" s="7">
        <v>49.23651123046875</v>
      </c>
      <c r="O413" s="7">
        <v>35.528617858886719</v>
      </c>
      <c r="P413" s="8">
        <v>2.59183669090271</v>
      </c>
      <c r="Q413" s="49"/>
    </row>
    <row r="414" spans="1:17">
      <c r="A414" s="28">
        <v>108565203</v>
      </c>
      <c r="B414" s="22" t="s">
        <v>428</v>
      </c>
      <c r="C414" s="22" t="s">
        <v>177</v>
      </c>
      <c r="D414" s="43" t="s">
        <v>6</v>
      </c>
      <c r="E414" s="5">
        <v>14763036</v>
      </c>
      <c r="F414" s="5">
        <v>9293811</v>
      </c>
      <c r="G414" s="6">
        <v>-5469225</v>
      </c>
      <c r="H414" s="8">
        <v>-0.37046748399734497</v>
      </c>
      <c r="I414" s="5">
        <v>112</v>
      </c>
      <c r="J414" s="5">
        <v>50.535125732421875</v>
      </c>
      <c r="K414" s="6">
        <v>-61.464874267578125</v>
      </c>
      <c r="L414" s="8">
        <v>-0.5487934947013855</v>
      </c>
      <c r="M414" s="7">
        <v>13.708683013916016</v>
      </c>
      <c r="N414" s="7">
        <v>31.63542366027832</v>
      </c>
      <c r="O414" s="7">
        <v>17.926740646362305</v>
      </c>
      <c r="P414" s="8">
        <v>1.3076924085617065</v>
      </c>
      <c r="Q414" s="49"/>
    </row>
    <row r="415" spans="1:17">
      <c r="A415" s="28">
        <v>119355503</v>
      </c>
      <c r="B415" s="22" t="s">
        <v>666</v>
      </c>
      <c r="C415" s="22" t="s">
        <v>156</v>
      </c>
      <c r="D415" s="43" t="s">
        <v>6</v>
      </c>
      <c r="E415" s="5">
        <v>29534468</v>
      </c>
      <c r="F415" s="5">
        <v>22511884</v>
      </c>
      <c r="G415" s="6">
        <v>-7022584</v>
      </c>
      <c r="H415" s="8">
        <v>-0.23777587711811066</v>
      </c>
      <c r="I415" s="5">
        <v>200</v>
      </c>
      <c r="J415" s="5">
        <v>130.03553771972656</v>
      </c>
      <c r="K415" s="6">
        <v>-69.964462280273438</v>
      </c>
      <c r="L415" s="8">
        <v>-0.34982231259346008</v>
      </c>
      <c r="M415" s="7">
        <v>16.284294128417969</v>
      </c>
      <c r="N415" s="7">
        <v>26.545629501342773</v>
      </c>
      <c r="O415" s="7">
        <v>10.261335372924805</v>
      </c>
      <c r="P415" s="8">
        <v>0.63013696670532227</v>
      </c>
      <c r="Q415" s="49"/>
    </row>
    <row r="416" spans="1:17">
      <c r="A416" s="28">
        <v>116555003</v>
      </c>
      <c r="B416" s="22" t="s">
        <v>615</v>
      </c>
      <c r="C416" s="22" t="s">
        <v>176</v>
      </c>
      <c r="D416" s="43" t="s">
        <v>6</v>
      </c>
      <c r="E416" s="5">
        <v>37663148</v>
      </c>
      <c r="F416" s="5">
        <v>28093988</v>
      </c>
      <c r="G416" s="6">
        <v>-9569160</v>
      </c>
      <c r="H416" s="8">
        <v>-0.25407221913337708</v>
      </c>
      <c r="I416" s="5">
        <v>302</v>
      </c>
      <c r="J416" s="5">
        <v>186.29867553710938</v>
      </c>
      <c r="K416" s="6">
        <v>-115.70132446289063</v>
      </c>
      <c r="L416" s="8">
        <v>-0.3831169605255127</v>
      </c>
      <c r="M416" s="7">
        <v>14.762283325195313</v>
      </c>
      <c r="N416" s="7">
        <v>24.548517227172852</v>
      </c>
      <c r="O416" s="7">
        <v>9.7862339019775391</v>
      </c>
      <c r="P416" s="8">
        <v>0.66292142868041992</v>
      </c>
      <c r="Q416" s="49"/>
    </row>
    <row r="417" spans="1:17">
      <c r="A417" s="28">
        <v>122097007</v>
      </c>
      <c r="B417" s="22" t="s">
        <v>738</v>
      </c>
      <c r="C417" s="22" t="s">
        <v>130</v>
      </c>
      <c r="D417" s="43" t="s">
        <v>7</v>
      </c>
      <c r="E417" s="5">
        <v>12084423</v>
      </c>
      <c r="F417" s="5">
        <v>8332973</v>
      </c>
      <c r="G417" s="6">
        <v>-3751450</v>
      </c>
      <c r="H417" s="8">
        <v>-0.31043684482574463</v>
      </c>
      <c r="I417" s="5">
        <v>74.5</v>
      </c>
      <c r="J417" s="5">
        <v>39.108200073242188</v>
      </c>
      <c r="K417" s="6">
        <v>-35.391799926757813</v>
      </c>
      <c r="L417" s="8">
        <v>-0.47505772113800049</v>
      </c>
      <c r="M417" s="7">
        <v>25.53125</v>
      </c>
      <c r="N417" s="7">
        <v>51.0625</v>
      </c>
      <c r="O417" s="7">
        <v>25.53125</v>
      </c>
      <c r="P417" s="8">
        <v>1</v>
      </c>
      <c r="Q417" s="49"/>
    </row>
    <row r="418" spans="1:17">
      <c r="A418" s="28">
        <v>115226003</v>
      </c>
      <c r="B418" s="22" t="s">
        <v>587</v>
      </c>
      <c r="C418" s="22" t="s">
        <v>143</v>
      </c>
      <c r="D418" s="43" t="s">
        <v>6</v>
      </c>
      <c r="E418" s="5">
        <v>50349904</v>
      </c>
      <c r="F418" s="5">
        <v>36192080</v>
      </c>
      <c r="G418" s="6">
        <v>-14157824</v>
      </c>
      <c r="H418" s="8">
        <v>-0.28118869662284851</v>
      </c>
      <c r="I418" s="5">
        <v>341</v>
      </c>
      <c r="J418" s="5">
        <v>191.56112670898438</v>
      </c>
      <c r="K418" s="6">
        <v>-149.43887329101563</v>
      </c>
      <c r="L418" s="8">
        <v>-0.43823716044425964</v>
      </c>
      <c r="M418" s="7">
        <v>14.988618850708008</v>
      </c>
      <c r="N418" s="7">
        <v>28.988977432250977</v>
      </c>
      <c r="O418" s="7">
        <v>14.000358581542969</v>
      </c>
      <c r="P418" s="8">
        <v>0.93406593799591064</v>
      </c>
      <c r="Q418" s="49"/>
    </row>
    <row r="419" spans="1:17">
      <c r="A419" s="28">
        <v>127045303</v>
      </c>
      <c r="B419" s="22" t="s">
        <v>905</v>
      </c>
      <c r="C419" s="22" t="s">
        <v>125</v>
      </c>
      <c r="D419" s="43" t="s">
        <v>6</v>
      </c>
      <c r="E419" s="5">
        <v>6191587.5</v>
      </c>
      <c r="F419" s="5">
        <v>4446852.5</v>
      </c>
      <c r="G419" s="6">
        <v>-1744735</v>
      </c>
      <c r="H419" s="8">
        <v>-0.28179121017456055</v>
      </c>
      <c r="I419" s="5">
        <v>30.5</v>
      </c>
      <c r="J419" s="5">
        <v>15.364395141601563</v>
      </c>
      <c r="K419" s="6">
        <v>-15.135604858398438</v>
      </c>
      <c r="L419" s="8">
        <v>-0.49624934792518616</v>
      </c>
      <c r="M419" s="7">
        <v>20.208578109741211</v>
      </c>
      <c r="N419" s="7">
        <v>38.39630126953125</v>
      </c>
      <c r="O419" s="7">
        <v>18.187723159790039</v>
      </c>
      <c r="P419" s="8">
        <v>0.90000015497207642</v>
      </c>
      <c r="Q419" s="49"/>
    </row>
    <row r="420" spans="1:17">
      <c r="A420" s="28">
        <v>104000000</v>
      </c>
      <c r="B420" s="22" t="s">
        <v>293</v>
      </c>
      <c r="C420" s="22" t="s">
        <v>164</v>
      </c>
      <c r="D420" s="43" t="s">
        <v>5</v>
      </c>
      <c r="E420" s="5">
        <v>39423700</v>
      </c>
      <c r="F420" s="5">
        <v>26419484</v>
      </c>
      <c r="G420" s="6">
        <v>-13004216</v>
      </c>
      <c r="H420" s="8">
        <v>-0.32985782623291016</v>
      </c>
      <c r="I420" s="5">
        <v>189</v>
      </c>
      <c r="J420" s="5">
        <v>102.58872985839844</v>
      </c>
      <c r="K420" s="6">
        <v>-86.411270141601563</v>
      </c>
      <c r="L420" s="8">
        <v>-0.4572024941444397</v>
      </c>
      <c r="M420" s="7">
        <v>0.49438202381134033</v>
      </c>
      <c r="N420" s="7">
        <v>0.95652174949645996</v>
      </c>
      <c r="O420" s="7">
        <v>0.46213972568511963</v>
      </c>
      <c r="P420" s="8">
        <v>0.93478262424468994</v>
      </c>
      <c r="Q420" s="49"/>
    </row>
    <row r="421" spans="1:17">
      <c r="A421" s="28">
        <v>111444307</v>
      </c>
      <c r="B421" s="22" t="s">
        <v>485</v>
      </c>
      <c r="C421" s="22" t="s">
        <v>165</v>
      </c>
      <c r="D421" s="43" t="s">
        <v>7</v>
      </c>
      <c r="E421" s="5">
        <v>4804253</v>
      </c>
      <c r="F421" s="5">
        <v>4153015</v>
      </c>
      <c r="G421" s="6">
        <v>-651238</v>
      </c>
      <c r="H421" s="8">
        <v>-0.1355544775724411</v>
      </c>
      <c r="I421" s="5">
        <v>23</v>
      </c>
      <c r="J421" s="5">
        <v>17.546365737915039</v>
      </c>
      <c r="K421" s="6">
        <v>-5.4536342620849609</v>
      </c>
      <c r="L421" s="8">
        <v>-0.23711453378200531</v>
      </c>
      <c r="M421" s="7">
        <v>28.846153259277344</v>
      </c>
      <c r="N421" s="7">
        <v>37.5</v>
      </c>
      <c r="O421" s="7">
        <v>8.6538467407226563</v>
      </c>
      <c r="P421" s="8">
        <v>0.30000001192092896</v>
      </c>
      <c r="Q421" s="49"/>
    </row>
    <row r="422" spans="1:17">
      <c r="A422" s="28">
        <v>111444602</v>
      </c>
      <c r="B422" s="22" t="s">
        <v>486</v>
      </c>
      <c r="C422" s="22" t="s">
        <v>165</v>
      </c>
      <c r="D422" s="43" t="s">
        <v>6</v>
      </c>
      <c r="E422" s="5">
        <v>81246944</v>
      </c>
      <c r="F422" s="5">
        <v>61075856</v>
      </c>
      <c r="G422" s="6">
        <v>-20171088</v>
      </c>
      <c r="H422" s="8">
        <v>-0.24826888740062714</v>
      </c>
      <c r="I422" s="5">
        <v>711.5</v>
      </c>
      <c r="J422" s="5">
        <v>452.5523681640625</v>
      </c>
      <c r="K422" s="6">
        <v>-258.9476318359375</v>
      </c>
      <c r="L422" s="8">
        <v>-0.36394608020782471</v>
      </c>
      <c r="M422" s="7">
        <v>14.552268981933594</v>
      </c>
      <c r="N422" s="7">
        <v>23.750400543212891</v>
      </c>
      <c r="O422" s="7">
        <v>9.1981315612792969</v>
      </c>
      <c r="P422" s="8">
        <v>0.63207542896270752</v>
      </c>
      <c r="Q422" s="49"/>
    </row>
    <row r="423" spans="1:17">
      <c r="A423" s="28">
        <v>116605003</v>
      </c>
      <c r="B423" s="22" t="s">
        <v>618</v>
      </c>
      <c r="C423" s="22" t="s">
        <v>181</v>
      </c>
      <c r="D423" s="43" t="s">
        <v>6</v>
      </c>
      <c r="E423" s="5">
        <v>55980616</v>
      </c>
      <c r="F423" s="5">
        <v>48796136</v>
      </c>
      <c r="G423" s="6">
        <v>-7184480</v>
      </c>
      <c r="H423" s="8">
        <v>-0.12833870947360992</v>
      </c>
      <c r="I423" s="5">
        <v>260.5</v>
      </c>
      <c r="J423" s="5">
        <v>177.34259033203125</v>
      </c>
      <c r="K423" s="6">
        <v>-83.15740966796875</v>
      </c>
      <c r="L423" s="8">
        <v>-0.31922230124473572</v>
      </c>
      <c r="M423" s="7">
        <v>14.958558082580566</v>
      </c>
      <c r="N423" s="7">
        <v>21.729272842407227</v>
      </c>
      <c r="O423" s="7">
        <v>6.7707147598266602</v>
      </c>
      <c r="P423" s="8">
        <v>0.45263150334358215</v>
      </c>
      <c r="Q423" s="49"/>
    </row>
    <row r="424" spans="1:17">
      <c r="A424" s="28">
        <v>105257602</v>
      </c>
      <c r="B424" s="22" t="s">
        <v>344</v>
      </c>
      <c r="C424" s="22" t="s">
        <v>146</v>
      </c>
      <c r="D424" s="43" t="s">
        <v>6</v>
      </c>
      <c r="E424" s="5">
        <v>102868432</v>
      </c>
      <c r="F424" s="5">
        <v>77048952</v>
      </c>
      <c r="G424" s="6">
        <v>-25819480</v>
      </c>
      <c r="H424" s="8">
        <v>-0.25099518895149231</v>
      </c>
      <c r="I424" s="5">
        <v>767</v>
      </c>
      <c r="J424" s="5">
        <v>493.31671142578125</v>
      </c>
      <c r="K424" s="6">
        <v>-273.68328857421875</v>
      </c>
      <c r="L424" s="8">
        <v>-0.35682305693626404</v>
      </c>
      <c r="M424" s="7">
        <v>14.933303833007813</v>
      </c>
      <c r="N424" s="7">
        <v>23.774682998657227</v>
      </c>
      <c r="O424" s="7">
        <v>8.8413791656494141</v>
      </c>
      <c r="P424" s="8">
        <v>0.59205782413482666</v>
      </c>
      <c r="Q424" s="49"/>
    </row>
    <row r="425" spans="1:17">
      <c r="A425" s="28">
        <v>115226103</v>
      </c>
      <c r="B425" s="22" t="s">
        <v>588</v>
      </c>
      <c r="C425" s="22" t="s">
        <v>143</v>
      </c>
      <c r="D425" s="43" t="s">
        <v>6</v>
      </c>
      <c r="E425" s="5">
        <v>23911760</v>
      </c>
      <c r="F425" s="5">
        <v>18821434</v>
      </c>
      <c r="G425" s="6">
        <v>-5090326</v>
      </c>
      <c r="H425" s="8">
        <v>-0.21287959814071655</v>
      </c>
      <c r="I425" s="5">
        <v>117</v>
      </c>
      <c r="J425" s="5">
        <v>63.758758544921875</v>
      </c>
      <c r="K425" s="6">
        <v>-53.241241455078125</v>
      </c>
      <c r="L425" s="8">
        <v>-0.45505335927009583</v>
      </c>
      <c r="M425" s="7">
        <v>12.479218482971191</v>
      </c>
      <c r="N425" s="7">
        <v>23.490293502807617</v>
      </c>
      <c r="O425" s="7">
        <v>11.011075019836426</v>
      </c>
      <c r="P425" s="8">
        <v>0.88235294818878174</v>
      </c>
      <c r="Q425" s="49"/>
    </row>
    <row r="426" spans="1:17">
      <c r="A426" s="28">
        <v>116195004</v>
      </c>
      <c r="B426" s="22" t="s">
        <v>605</v>
      </c>
      <c r="C426" s="22" t="s">
        <v>140</v>
      </c>
      <c r="D426" s="43" t="s">
        <v>6</v>
      </c>
      <c r="E426" s="5">
        <v>13353990</v>
      </c>
      <c r="F426" s="5">
        <v>8990264</v>
      </c>
      <c r="G426" s="6">
        <v>-4363726</v>
      </c>
      <c r="H426" s="8">
        <v>-0.32677319645881653</v>
      </c>
      <c r="I426" s="5">
        <v>120.5</v>
      </c>
      <c r="J426" s="5">
        <v>64.337684631347656</v>
      </c>
      <c r="K426" s="6">
        <v>-56.162315368652344</v>
      </c>
      <c r="L426" s="8">
        <v>-0.4660772979259491</v>
      </c>
      <c r="M426" s="7">
        <v>10.82589054107666</v>
      </c>
      <c r="N426" s="7">
        <v>19.246026992797852</v>
      </c>
      <c r="O426" s="7">
        <v>8.4201364517211914</v>
      </c>
      <c r="P426" s="8">
        <v>0.77777773141860962</v>
      </c>
      <c r="Q426" s="49"/>
    </row>
    <row r="427" spans="1:17">
      <c r="A427" s="28">
        <v>116495003</v>
      </c>
      <c r="B427" s="22" t="s">
        <v>609</v>
      </c>
      <c r="C427" s="22" t="s">
        <v>170</v>
      </c>
      <c r="D427" s="43" t="s">
        <v>6</v>
      </c>
      <c r="E427" s="5">
        <v>34928080</v>
      </c>
      <c r="F427" s="5">
        <v>25289048</v>
      </c>
      <c r="G427" s="6">
        <v>-9639032</v>
      </c>
      <c r="H427" s="8">
        <v>-0.27596798539161682</v>
      </c>
      <c r="I427" s="5">
        <v>285.5</v>
      </c>
      <c r="J427" s="5">
        <v>172.11180114746094</v>
      </c>
      <c r="K427" s="6">
        <v>-113.38819885253906</v>
      </c>
      <c r="L427" s="8">
        <v>-0.39715656638145447</v>
      </c>
      <c r="M427" s="7">
        <v>13.775161743164063</v>
      </c>
      <c r="N427" s="7">
        <v>23.167318344116211</v>
      </c>
      <c r="O427" s="7">
        <v>9.3921566009521484</v>
      </c>
      <c r="P427" s="8">
        <v>0.68181824684143066</v>
      </c>
      <c r="Q427" s="49"/>
    </row>
    <row r="428" spans="1:17">
      <c r="A428" s="28">
        <v>129544703</v>
      </c>
      <c r="B428" s="22" t="s">
        <v>929</v>
      </c>
      <c r="C428" s="22" t="s">
        <v>175</v>
      </c>
      <c r="D428" s="43" t="s">
        <v>6</v>
      </c>
      <c r="E428" s="5">
        <v>22435200</v>
      </c>
      <c r="F428" s="5">
        <v>17259944</v>
      </c>
      <c r="G428" s="6">
        <v>-5175256</v>
      </c>
      <c r="H428" s="8">
        <v>-0.23067572712898254</v>
      </c>
      <c r="I428" s="5">
        <v>169.5</v>
      </c>
      <c r="J428" s="5">
        <v>96.468475341796875</v>
      </c>
      <c r="K428" s="6">
        <v>-73.031524658203125</v>
      </c>
      <c r="L428" s="8">
        <v>-0.43086445331573486</v>
      </c>
      <c r="M428" s="7">
        <v>13.605965614318848</v>
      </c>
      <c r="N428" s="7">
        <v>24.435203552246094</v>
      </c>
      <c r="O428" s="7">
        <v>10.829237937927246</v>
      </c>
      <c r="P428" s="8">
        <v>0.79591834545135498</v>
      </c>
      <c r="Q428" s="49"/>
    </row>
    <row r="429" spans="1:17">
      <c r="A429" s="28">
        <v>104375003</v>
      </c>
      <c r="B429" s="22" t="s">
        <v>305</v>
      </c>
      <c r="C429" s="22" t="s">
        <v>158</v>
      </c>
      <c r="D429" s="43" t="s">
        <v>6</v>
      </c>
      <c r="E429" s="5">
        <v>25040734</v>
      </c>
      <c r="F429" s="5">
        <v>17044786</v>
      </c>
      <c r="G429" s="6">
        <v>-7995948</v>
      </c>
      <c r="H429" s="8">
        <v>-0.31931763887405396</v>
      </c>
      <c r="I429" s="5">
        <v>202</v>
      </c>
      <c r="J429" s="5">
        <v>115.90806579589844</v>
      </c>
      <c r="K429" s="6">
        <v>-86.091934204101563</v>
      </c>
      <c r="L429" s="8">
        <v>-0.42619770765304565</v>
      </c>
      <c r="M429" s="7">
        <v>15.50112247467041</v>
      </c>
      <c r="N429" s="7">
        <v>27.620182037353516</v>
      </c>
      <c r="O429" s="7">
        <v>12.119059562683105</v>
      </c>
      <c r="P429" s="8">
        <v>0.7818182110786438</v>
      </c>
      <c r="Q429" s="49"/>
    </row>
    <row r="430" spans="1:17">
      <c r="A430" s="28">
        <v>101634207</v>
      </c>
      <c r="B430" s="22" t="s">
        <v>218</v>
      </c>
      <c r="C430" s="22" t="s">
        <v>184</v>
      </c>
      <c r="D430" s="43" t="s">
        <v>7</v>
      </c>
      <c r="E430" s="5">
        <v>3690349</v>
      </c>
      <c r="F430" s="5">
        <v>4940175.5</v>
      </c>
      <c r="G430" s="6">
        <v>1249826.5</v>
      </c>
      <c r="H430" s="8">
        <v>0.33867433667182922</v>
      </c>
      <c r="I430" s="5">
        <v>28</v>
      </c>
      <c r="J430" s="5">
        <v>28</v>
      </c>
      <c r="K430" s="6">
        <v>0</v>
      </c>
      <c r="L430" s="8">
        <v>0</v>
      </c>
      <c r="M430" s="7">
        <v>36.428569793701172</v>
      </c>
      <c r="N430" s="7">
        <v>36.428569793701172</v>
      </c>
      <c r="O430" s="7">
        <v>0</v>
      </c>
      <c r="P430" s="8">
        <v>0</v>
      </c>
      <c r="Q430" s="49"/>
    </row>
    <row r="431" spans="1:17">
      <c r="A431" s="28">
        <v>107655803</v>
      </c>
      <c r="B431" s="22" t="s">
        <v>386</v>
      </c>
      <c r="C431" s="22" t="s">
        <v>186</v>
      </c>
      <c r="D431" s="43" t="s">
        <v>6</v>
      </c>
      <c r="E431" s="5">
        <v>16658003</v>
      </c>
      <c r="F431" s="5">
        <v>9484433</v>
      </c>
      <c r="G431" s="6">
        <v>-7173570</v>
      </c>
      <c r="H431" s="8">
        <v>-0.43063804507255554</v>
      </c>
      <c r="I431" s="5">
        <v>108</v>
      </c>
      <c r="J431" s="5">
        <v>37.277694702148438</v>
      </c>
      <c r="K431" s="6">
        <v>-70.722305297851563</v>
      </c>
      <c r="L431" s="8">
        <v>-0.65483617782592773</v>
      </c>
      <c r="M431" s="7">
        <v>13.390101432800293</v>
      </c>
      <c r="N431" s="7">
        <v>43.889778137207031</v>
      </c>
      <c r="O431" s="7">
        <v>30.499675750732422</v>
      </c>
      <c r="P431" s="8">
        <v>2.2777779102325439</v>
      </c>
      <c r="Q431" s="49"/>
    </row>
    <row r="432" spans="1:17">
      <c r="A432" s="28">
        <v>104105353</v>
      </c>
      <c r="B432" s="22" t="s">
        <v>298</v>
      </c>
      <c r="C432" s="22" t="s">
        <v>131</v>
      </c>
      <c r="D432" s="43" t="s">
        <v>6</v>
      </c>
      <c r="E432" s="5">
        <v>21658178</v>
      </c>
      <c r="F432" s="5">
        <v>13881472</v>
      </c>
      <c r="G432" s="6">
        <v>-7776706</v>
      </c>
      <c r="H432" s="8">
        <v>-0.35906556248664856</v>
      </c>
      <c r="I432" s="5">
        <v>166.5</v>
      </c>
      <c r="J432" s="5">
        <v>82.317474365234375</v>
      </c>
      <c r="K432" s="6">
        <v>-84.182525634765625</v>
      </c>
      <c r="L432" s="8">
        <v>-0.50560075044631958</v>
      </c>
      <c r="M432" s="7">
        <v>14.398804664611816</v>
      </c>
      <c r="N432" s="7">
        <v>28.470363616943359</v>
      </c>
      <c r="O432" s="7">
        <v>14.071558952331543</v>
      </c>
      <c r="P432" s="8">
        <v>0.97727268934249878</v>
      </c>
      <c r="Q432" s="49"/>
    </row>
    <row r="433" spans="1:17">
      <c r="A433" s="28">
        <v>120454507</v>
      </c>
      <c r="B433" s="22" t="s">
        <v>686</v>
      </c>
      <c r="C433" s="22" t="s">
        <v>166</v>
      </c>
      <c r="D433" s="43" t="s">
        <v>7</v>
      </c>
      <c r="E433" s="5">
        <v>10948514</v>
      </c>
      <c r="F433" s="5">
        <v>10220733</v>
      </c>
      <c r="G433" s="6">
        <v>-727781</v>
      </c>
      <c r="H433" s="8">
        <v>-6.6473037004470825E-2</v>
      </c>
      <c r="I433" s="5">
        <v>71</v>
      </c>
      <c r="J433" s="5">
        <v>63.645652770996094</v>
      </c>
      <c r="K433" s="6">
        <v>-7.3543472290039063</v>
      </c>
      <c r="L433" s="8">
        <v>-0.10358235239982605</v>
      </c>
      <c r="M433" s="7">
        <v>31.939393997192383</v>
      </c>
      <c r="N433" s="7">
        <v>36.344825744628906</v>
      </c>
      <c r="O433" s="7">
        <v>4.4054317474365234</v>
      </c>
      <c r="P433" s="8">
        <v>0.1379309743642807</v>
      </c>
      <c r="Q433" s="49"/>
    </row>
    <row r="434" spans="1:17">
      <c r="A434" s="28">
        <v>105250004</v>
      </c>
      <c r="B434" s="22" t="s">
        <v>332</v>
      </c>
      <c r="C434" s="22" t="s">
        <v>146</v>
      </c>
      <c r="D434" s="43" t="s">
        <v>4</v>
      </c>
      <c r="E434" s="5">
        <v>7047526</v>
      </c>
      <c r="F434" s="5">
        <v>5877790</v>
      </c>
      <c r="G434" s="6">
        <v>-1169736</v>
      </c>
      <c r="H434" s="8">
        <v>-0.16597823798656464</v>
      </c>
      <c r="I434" s="5">
        <v>71</v>
      </c>
      <c r="J434" s="5">
        <v>52.687179565429688</v>
      </c>
      <c r="K434" s="6">
        <v>-18.312820434570313</v>
      </c>
      <c r="L434" s="8">
        <v>-0.2579270601272583</v>
      </c>
      <c r="M434" s="7">
        <v>17.55859375</v>
      </c>
      <c r="N434" s="7">
        <v>25.539772033691406</v>
      </c>
      <c r="O434" s="7">
        <v>7.9811782836914063</v>
      </c>
      <c r="P434" s="8">
        <v>0.45454540848731995</v>
      </c>
      <c r="Q434" s="49"/>
    </row>
    <row r="435" spans="1:17">
      <c r="A435" s="28">
        <v>117415004</v>
      </c>
      <c r="B435" s="22" t="s">
        <v>633</v>
      </c>
      <c r="C435" s="22" t="s">
        <v>162</v>
      </c>
      <c r="D435" s="43" t="s">
        <v>6</v>
      </c>
      <c r="E435" s="5">
        <v>16362772</v>
      </c>
      <c r="F435" s="5">
        <v>11250347</v>
      </c>
      <c r="G435" s="6">
        <v>-5112425</v>
      </c>
      <c r="H435" s="8">
        <v>-0.31244248151779175</v>
      </c>
      <c r="I435" s="5">
        <v>98</v>
      </c>
      <c r="J435" s="5">
        <v>52.243595123291016</v>
      </c>
      <c r="K435" s="6">
        <v>-45.756404876708984</v>
      </c>
      <c r="L435" s="8">
        <v>-0.46690207719802856</v>
      </c>
      <c r="M435" s="7">
        <v>12.354777336120605</v>
      </c>
      <c r="N435" s="7">
        <v>24.041728973388672</v>
      </c>
      <c r="O435" s="7">
        <v>11.686951637268066</v>
      </c>
      <c r="P435" s="8">
        <v>0.94594597816467285</v>
      </c>
      <c r="Q435" s="49"/>
    </row>
    <row r="436" spans="1:17">
      <c r="A436" s="28">
        <v>123000000</v>
      </c>
      <c r="B436" s="22" t="s">
        <v>747</v>
      </c>
      <c r="C436" s="22" t="s">
        <v>167</v>
      </c>
      <c r="D436" s="43" t="s">
        <v>5</v>
      </c>
      <c r="E436" s="5">
        <v>140175792</v>
      </c>
      <c r="F436" s="5">
        <v>73922672</v>
      </c>
      <c r="G436" s="6">
        <v>-66253120</v>
      </c>
      <c r="H436" s="8">
        <v>-0.47264310717582703</v>
      </c>
      <c r="I436" s="5">
        <v>490.5</v>
      </c>
      <c r="J436" s="5">
        <v>160.42306518554688</v>
      </c>
      <c r="K436" s="6">
        <v>-330.07693481445313</v>
      </c>
      <c r="L436" s="8">
        <v>-0.6729397177696228</v>
      </c>
      <c r="M436" s="7">
        <v>1.6170213222503662</v>
      </c>
      <c r="N436" s="7">
        <v>4.9032258987426758</v>
      </c>
      <c r="O436" s="7">
        <v>3.2862045764923096</v>
      </c>
      <c r="P436" s="8">
        <v>2.0322580337524414</v>
      </c>
      <c r="Q436" s="49"/>
    </row>
    <row r="437" spans="1:17">
      <c r="A437" s="28">
        <v>103026303</v>
      </c>
      <c r="B437" s="22" t="s">
        <v>265</v>
      </c>
      <c r="C437" s="22" t="s">
        <v>123</v>
      </c>
      <c r="D437" s="43" t="s">
        <v>6</v>
      </c>
      <c r="E437" s="5">
        <v>99246472</v>
      </c>
      <c r="F437" s="5">
        <v>64126500</v>
      </c>
      <c r="G437" s="6">
        <v>-35119972</v>
      </c>
      <c r="H437" s="8">
        <v>-0.35386618971824646</v>
      </c>
      <c r="I437" s="5">
        <v>377.5</v>
      </c>
      <c r="J437" s="5">
        <v>126.59341430664063</v>
      </c>
      <c r="K437" s="6">
        <v>-250.90658569335938</v>
      </c>
      <c r="L437" s="8">
        <v>-0.66465318202972412</v>
      </c>
      <c r="M437" s="7">
        <v>16.191244125366211</v>
      </c>
      <c r="N437" s="7">
        <v>49.357177734375</v>
      </c>
      <c r="O437" s="7">
        <v>33.165931701660156</v>
      </c>
      <c r="P437" s="8">
        <v>2.0483870506286621</v>
      </c>
      <c r="Q437" s="49"/>
    </row>
    <row r="438" spans="1:17">
      <c r="A438" s="28">
        <v>117415103</v>
      </c>
      <c r="B438" s="22" t="s">
        <v>634</v>
      </c>
      <c r="C438" s="22" t="s">
        <v>162</v>
      </c>
      <c r="D438" s="43" t="s">
        <v>6</v>
      </c>
      <c r="E438" s="5">
        <v>30586274</v>
      </c>
      <c r="F438" s="5">
        <v>23566320</v>
      </c>
      <c r="G438" s="6">
        <v>-7019954</v>
      </c>
      <c r="H438" s="8">
        <v>-0.22951321303844452</v>
      </c>
      <c r="I438" s="5">
        <v>205</v>
      </c>
      <c r="J438" s="5">
        <v>136.94798278808594</v>
      </c>
      <c r="K438" s="6">
        <v>-68.052017211914063</v>
      </c>
      <c r="L438" s="8">
        <v>-0.33196106553077698</v>
      </c>
      <c r="M438" s="7">
        <v>16.590353012084961</v>
      </c>
      <c r="N438" s="7">
        <v>25.976999282836914</v>
      </c>
      <c r="O438" s="7">
        <v>9.3866462707519531</v>
      </c>
      <c r="P438" s="8">
        <v>0.56578940153121948</v>
      </c>
      <c r="Q438" s="49"/>
    </row>
    <row r="439" spans="1:17">
      <c r="A439" s="28">
        <v>119584503</v>
      </c>
      <c r="B439" s="22" t="s">
        <v>675</v>
      </c>
      <c r="C439" s="22" t="s">
        <v>179</v>
      </c>
      <c r="D439" s="43" t="s">
        <v>6</v>
      </c>
      <c r="E439" s="5">
        <v>27077596</v>
      </c>
      <c r="F439" s="5">
        <v>14037896</v>
      </c>
      <c r="G439" s="6">
        <v>-13039700</v>
      </c>
      <c r="H439" s="8">
        <v>-0.4815678596496582</v>
      </c>
      <c r="I439" s="5">
        <v>204</v>
      </c>
      <c r="J439" s="5">
        <v>75.625587463378906</v>
      </c>
      <c r="K439" s="6">
        <v>-128.37442016601563</v>
      </c>
      <c r="L439" s="8">
        <v>-0.62928634881973267</v>
      </c>
      <c r="M439" s="7">
        <v>11.744091033935547</v>
      </c>
      <c r="N439" s="7">
        <v>33.124359130859375</v>
      </c>
      <c r="O439" s="7">
        <v>21.380268096923828</v>
      </c>
      <c r="P439" s="8">
        <v>1.8205127716064453</v>
      </c>
      <c r="Q439" s="49"/>
    </row>
    <row r="440" spans="1:17">
      <c r="A440" s="28">
        <v>103026343</v>
      </c>
      <c r="B440" s="22" t="s">
        <v>266</v>
      </c>
      <c r="C440" s="22" t="s">
        <v>123</v>
      </c>
      <c r="D440" s="43" t="s">
        <v>6</v>
      </c>
      <c r="E440" s="5">
        <v>104398984</v>
      </c>
      <c r="F440" s="5">
        <v>70089824</v>
      </c>
      <c r="G440" s="6">
        <v>-34309160</v>
      </c>
      <c r="H440" s="8">
        <v>-0.32863500714302063</v>
      </c>
      <c r="I440" s="5">
        <v>487</v>
      </c>
      <c r="J440" s="5">
        <v>183.23556518554688</v>
      </c>
      <c r="K440" s="6">
        <v>-303.76443481445313</v>
      </c>
      <c r="L440" s="8">
        <v>-0.62374627590179443</v>
      </c>
      <c r="M440" s="7">
        <v>14.02117919921875</v>
      </c>
      <c r="N440" s="7">
        <v>40.258831024169922</v>
      </c>
      <c r="O440" s="7">
        <v>26.237651824951172</v>
      </c>
      <c r="P440" s="8">
        <v>1.8712871074676514</v>
      </c>
      <c r="Q440" s="49"/>
    </row>
    <row r="441" spans="1:17">
      <c r="A441" s="28">
        <v>122097203</v>
      </c>
      <c r="B441" s="22" t="s">
        <v>739</v>
      </c>
      <c r="C441" s="22" t="s">
        <v>130</v>
      </c>
      <c r="D441" s="43" t="s">
        <v>6</v>
      </c>
      <c r="E441" s="5">
        <v>22449112</v>
      </c>
      <c r="F441" s="5">
        <v>11986200</v>
      </c>
      <c r="G441" s="6">
        <v>-10462912</v>
      </c>
      <c r="H441" s="8">
        <v>-0.46607241034507751</v>
      </c>
      <c r="I441" s="5">
        <v>136.5</v>
      </c>
      <c r="J441" s="5">
        <v>37.094005584716797</v>
      </c>
      <c r="K441" s="6">
        <v>-99.405990600585938</v>
      </c>
      <c r="L441" s="8">
        <v>-0.72824901342391968</v>
      </c>
      <c r="M441" s="7">
        <v>16.837984085083008</v>
      </c>
      <c r="N441" s="7">
        <v>56.126609802246094</v>
      </c>
      <c r="O441" s="7">
        <v>39.288627624511719</v>
      </c>
      <c r="P441" s="8">
        <v>2.3333330154418945</v>
      </c>
      <c r="Q441" s="49"/>
    </row>
    <row r="442" spans="1:17">
      <c r="A442" s="28">
        <v>110175003</v>
      </c>
      <c r="B442" s="22" t="s">
        <v>468</v>
      </c>
      <c r="C442" s="22" t="s">
        <v>138</v>
      </c>
      <c r="D442" s="43" t="s">
        <v>6</v>
      </c>
      <c r="E442" s="5">
        <v>15572613</v>
      </c>
      <c r="F442" s="5">
        <v>9745476</v>
      </c>
      <c r="G442" s="6">
        <v>-5827137</v>
      </c>
      <c r="H442" s="8">
        <v>-0.37419134378433228</v>
      </c>
      <c r="I442" s="5">
        <v>120</v>
      </c>
      <c r="J442" s="5">
        <v>50.639793395996094</v>
      </c>
      <c r="K442" s="6">
        <v>-69.360206604003906</v>
      </c>
      <c r="L442" s="8">
        <v>-0.57800173759460449</v>
      </c>
      <c r="M442" s="7">
        <v>13.542765617370605</v>
      </c>
      <c r="N442" s="7">
        <v>34.669479370117188</v>
      </c>
      <c r="O442" s="7">
        <v>21.126712799072266</v>
      </c>
      <c r="P442" s="8">
        <v>1.559999942779541</v>
      </c>
      <c r="Q442" s="49"/>
    </row>
    <row r="443" spans="1:17">
      <c r="A443" s="28">
        <v>116495103</v>
      </c>
      <c r="B443" s="22" t="s">
        <v>610</v>
      </c>
      <c r="C443" s="22" t="s">
        <v>170</v>
      </c>
      <c r="D443" s="43" t="s">
        <v>6</v>
      </c>
      <c r="E443" s="5">
        <v>20645008</v>
      </c>
      <c r="F443" s="5">
        <v>17449160</v>
      </c>
      <c r="G443" s="6">
        <v>-3195848</v>
      </c>
      <c r="H443" s="8">
        <v>-0.15480004251003265</v>
      </c>
      <c r="I443" s="5">
        <v>193.5</v>
      </c>
      <c r="J443" s="5">
        <v>147.52755737304688</v>
      </c>
      <c r="K443" s="6">
        <v>-45.972442626953125</v>
      </c>
      <c r="L443" s="8">
        <v>-0.23758368194103241</v>
      </c>
      <c r="M443" s="7">
        <v>14.395527839660645</v>
      </c>
      <c r="N443" s="7">
        <v>19.932270050048828</v>
      </c>
      <c r="O443" s="7">
        <v>5.5367422103881836</v>
      </c>
      <c r="P443" s="8">
        <v>0.38461542129516602</v>
      </c>
      <c r="Q443" s="49"/>
    </row>
    <row r="444" spans="1:17">
      <c r="A444" s="28">
        <v>107655903</v>
      </c>
      <c r="B444" s="22" t="s">
        <v>387</v>
      </c>
      <c r="C444" s="22" t="s">
        <v>186</v>
      </c>
      <c r="D444" s="43" t="s">
        <v>6</v>
      </c>
      <c r="E444" s="5">
        <v>34549252</v>
      </c>
      <c r="F444" s="5">
        <v>23491034</v>
      </c>
      <c r="G444" s="6">
        <v>-11058218</v>
      </c>
      <c r="H444" s="8">
        <v>-0.32007113099098206</v>
      </c>
      <c r="I444" s="5">
        <v>185.5</v>
      </c>
      <c r="J444" s="5">
        <v>96.015899658203125</v>
      </c>
      <c r="K444" s="6">
        <v>-89.484100341796875</v>
      </c>
      <c r="L444" s="8">
        <v>-0.48239406943321228</v>
      </c>
      <c r="M444" s="7">
        <v>16.920007705688477</v>
      </c>
      <c r="N444" s="7">
        <v>31.314641952514648</v>
      </c>
      <c r="O444" s="7">
        <v>14.394634246826172</v>
      </c>
      <c r="P444" s="8">
        <v>0.85074633359909058</v>
      </c>
      <c r="Q444" s="49"/>
    </row>
    <row r="445" spans="1:17">
      <c r="A445" s="28">
        <v>111316003</v>
      </c>
      <c r="B445" s="22" t="s">
        <v>481</v>
      </c>
      <c r="C445" s="22" t="s">
        <v>152</v>
      </c>
      <c r="D445" s="43" t="s">
        <v>6</v>
      </c>
      <c r="E445" s="5">
        <v>21691760</v>
      </c>
      <c r="F445" s="5">
        <v>15166588</v>
      </c>
      <c r="G445" s="6">
        <v>-6525172</v>
      </c>
      <c r="H445" s="8">
        <v>-0.30081340670585632</v>
      </c>
      <c r="I445" s="5">
        <v>199</v>
      </c>
      <c r="J445" s="5">
        <v>111.86178588867188</v>
      </c>
      <c r="K445" s="6">
        <v>-87.138214111328125</v>
      </c>
      <c r="L445" s="8">
        <v>-0.43788048624992371</v>
      </c>
      <c r="M445" s="7">
        <v>11.867692947387695</v>
      </c>
      <c r="N445" s="7">
        <v>22.178966522216797</v>
      </c>
      <c r="O445" s="7">
        <v>10.311273574829102</v>
      </c>
      <c r="P445" s="8">
        <v>0.86885237693786621</v>
      </c>
      <c r="Q445" s="49"/>
    </row>
    <row r="446" spans="1:17">
      <c r="A446" s="28">
        <v>119584603</v>
      </c>
      <c r="B446" s="22" t="s">
        <v>676</v>
      </c>
      <c r="C446" s="22" t="s">
        <v>179</v>
      </c>
      <c r="D446" s="43" t="s">
        <v>6</v>
      </c>
      <c r="E446" s="5">
        <v>20423712</v>
      </c>
      <c r="F446" s="5">
        <v>11119941</v>
      </c>
      <c r="G446" s="6">
        <v>-9303771</v>
      </c>
      <c r="H446" s="8">
        <v>-0.45553770661354065</v>
      </c>
      <c r="I446" s="5">
        <v>150.5</v>
      </c>
      <c r="J446" s="5">
        <v>54.866287231445313</v>
      </c>
      <c r="K446" s="6">
        <v>-95.633712768554688</v>
      </c>
      <c r="L446" s="8">
        <v>-0.63543993234634399</v>
      </c>
      <c r="M446" s="7">
        <v>12.727199554443359</v>
      </c>
      <c r="N446" s="7">
        <v>34.090713500976563</v>
      </c>
      <c r="O446" s="7">
        <v>21.363513946533203</v>
      </c>
      <c r="P446" s="8">
        <v>1.6785714626312256</v>
      </c>
      <c r="Q446" s="49"/>
    </row>
    <row r="447" spans="1:17">
      <c r="A447" s="28">
        <v>103026402</v>
      </c>
      <c r="B447" s="22" t="s">
        <v>267</v>
      </c>
      <c r="C447" s="22" t="s">
        <v>123</v>
      </c>
      <c r="D447" s="43" t="s">
        <v>6</v>
      </c>
      <c r="E447" s="5">
        <v>101818800</v>
      </c>
      <c r="F447" s="5">
        <v>63019640</v>
      </c>
      <c r="G447" s="6">
        <v>-38799160</v>
      </c>
      <c r="H447" s="8">
        <v>-0.38106086850166321</v>
      </c>
      <c r="I447" s="5">
        <v>684</v>
      </c>
      <c r="J447" s="5">
        <v>309.20538330078125</v>
      </c>
      <c r="K447" s="6">
        <v>-374.79461669921875</v>
      </c>
      <c r="L447" s="8">
        <v>-0.54794532060623169</v>
      </c>
      <c r="M447" s="7">
        <v>14.532627105712891</v>
      </c>
      <c r="N447" s="7">
        <v>33.530097961425781</v>
      </c>
      <c r="O447" s="7">
        <v>18.997470855712891</v>
      </c>
      <c r="P447" s="8">
        <v>1.3072289228439331</v>
      </c>
      <c r="Q447" s="49"/>
    </row>
    <row r="448" spans="1:17">
      <c r="A448" s="28">
        <v>114065503</v>
      </c>
      <c r="B448" s="22" t="s">
        <v>555</v>
      </c>
      <c r="C448" s="22" t="s">
        <v>127</v>
      </c>
      <c r="D448" s="43" t="s">
        <v>6</v>
      </c>
      <c r="E448" s="5">
        <v>62518636</v>
      </c>
      <c r="F448" s="5">
        <v>45105344</v>
      </c>
      <c r="G448" s="6">
        <v>-17413292</v>
      </c>
      <c r="H448" s="8">
        <v>-0.27852961421012878</v>
      </c>
      <c r="I448" s="5">
        <v>443.5</v>
      </c>
      <c r="J448" s="5">
        <v>261.94973754882813</v>
      </c>
      <c r="K448" s="6">
        <v>-181.55026245117188</v>
      </c>
      <c r="L448" s="8">
        <v>-0.40935796499252319</v>
      </c>
      <c r="M448" s="7">
        <v>16.899774551391602</v>
      </c>
      <c r="N448" s="7">
        <v>29.453893661499023</v>
      </c>
      <c r="O448" s="7">
        <v>12.554119110107422</v>
      </c>
      <c r="P448" s="8">
        <v>0.74285721778869629</v>
      </c>
      <c r="Q448" s="49"/>
    </row>
    <row r="449" spans="1:17">
      <c r="A449" s="28">
        <v>126513000</v>
      </c>
      <c r="B449" s="22" t="s">
        <v>850</v>
      </c>
      <c r="C449" s="22" t="s">
        <v>172</v>
      </c>
      <c r="D449" s="43" t="s">
        <v>4</v>
      </c>
      <c r="E449" s="5">
        <v>3848331</v>
      </c>
      <c r="F449" s="5">
        <v>2736314</v>
      </c>
      <c r="G449" s="6">
        <v>-1112017</v>
      </c>
      <c r="H449" s="8">
        <v>-0.28896084427833557</v>
      </c>
      <c r="I449" s="5">
        <v>25.5</v>
      </c>
      <c r="J449" s="5">
        <v>12.558429718017578</v>
      </c>
      <c r="K449" s="6">
        <v>-12.941570281982422</v>
      </c>
      <c r="L449" s="8">
        <v>-0.50751256942749023</v>
      </c>
      <c r="M449" s="7">
        <v>15.010588645935059</v>
      </c>
      <c r="N449" s="7">
        <v>31.897499084472656</v>
      </c>
      <c r="O449" s="7">
        <v>16.886909484863281</v>
      </c>
      <c r="P449" s="8">
        <v>1.1249998807907104</v>
      </c>
      <c r="Q449" s="49"/>
    </row>
    <row r="450" spans="1:17">
      <c r="A450" s="28">
        <v>117415303</v>
      </c>
      <c r="B450" s="22" t="s">
        <v>635</v>
      </c>
      <c r="C450" s="22" t="s">
        <v>162</v>
      </c>
      <c r="D450" s="43" t="s">
        <v>6</v>
      </c>
      <c r="E450" s="5">
        <v>18742208</v>
      </c>
      <c r="F450" s="5">
        <v>12488290</v>
      </c>
      <c r="G450" s="6">
        <v>-6253918</v>
      </c>
      <c r="H450" s="8">
        <v>-0.33368095755577087</v>
      </c>
      <c r="I450" s="5">
        <v>138.5</v>
      </c>
      <c r="J450" s="5">
        <v>72.188224792480469</v>
      </c>
      <c r="K450" s="6">
        <v>-66.311775207519531</v>
      </c>
      <c r="L450" s="8">
        <v>-0.47878536581993103</v>
      </c>
      <c r="M450" s="7">
        <v>14.425027847290039</v>
      </c>
      <c r="N450" s="7">
        <v>29.262199401855469</v>
      </c>
      <c r="O450" s="7">
        <v>14.83717155456543</v>
      </c>
      <c r="P450" s="8">
        <v>1.0285714864730835</v>
      </c>
      <c r="Q450" s="49"/>
    </row>
    <row r="451" spans="1:17">
      <c r="A451" s="28">
        <v>120484803</v>
      </c>
      <c r="B451" s="22" t="s">
        <v>697</v>
      </c>
      <c r="C451" s="22" t="s">
        <v>169</v>
      </c>
      <c r="D451" s="43" t="s">
        <v>6</v>
      </c>
      <c r="E451" s="5">
        <v>93321560</v>
      </c>
      <c r="F451" s="5">
        <v>57166044</v>
      </c>
      <c r="G451" s="6">
        <v>-36155516</v>
      </c>
      <c r="H451" s="8">
        <v>-0.38742938637733459</v>
      </c>
      <c r="I451" s="5">
        <v>527.5</v>
      </c>
      <c r="J451" s="5">
        <v>245.58822631835938</v>
      </c>
      <c r="K451" s="6">
        <v>-281.91177368164063</v>
      </c>
      <c r="L451" s="8">
        <v>-0.53442990779876709</v>
      </c>
      <c r="M451" s="7">
        <v>16.575799942016602</v>
      </c>
      <c r="N451" s="7">
        <v>36.835109710693359</v>
      </c>
      <c r="O451" s="7">
        <v>20.259309768676758</v>
      </c>
      <c r="P451" s="8">
        <v>1.2222220897674561</v>
      </c>
      <c r="Q451" s="49"/>
    </row>
    <row r="452" spans="1:17">
      <c r="A452" s="28">
        <v>122097502</v>
      </c>
      <c r="B452" s="22" t="s">
        <v>740</v>
      </c>
      <c r="C452" s="22" t="s">
        <v>130</v>
      </c>
      <c r="D452" s="43" t="s">
        <v>6</v>
      </c>
      <c r="E452" s="5">
        <v>242025904</v>
      </c>
      <c r="F452" s="5">
        <v>160412000</v>
      </c>
      <c r="G452" s="6">
        <v>-81613904</v>
      </c>
      <c r="H452" s="8">
        <v>-0.33721143007278442</v>
      </c>
      <c r="I452" s="5">
        <v>1069.5</v>
      </c>
      <c r="J452" s="5">
        <v>421.88198852539063</v>
      </c>
      <c r="K452" s="6">
        <v>-647.6180419921875</v>
      </c>
      <c r="L452" s="8">
        <v>-0.60553348064422607</v>
      </c>
      <c r="M452" s="7">
        <v>17.807559967041016</v>
      </c>
      <c r="N452" s="7">
        <v>46.680007934570313</v>
      </c>
      <c r="O452" s="7">
        <v>28.872447967529297</v>
      </c>
      <c r="P452" s="8">
        <v>1.6213589906692505</v>
      </c>
      <c r="Q452" s="49"/>
    </row>
    <row r="453" spans="1:17">
      <c r="A453" s="28">
        <v>104375203</v>
      </c>
      <c r="B453" s="22" t="s">
        <v>306</v>
      </c>
      <c r="C453" s="22" t="s">
        <v>158</v>
      </c>
      <c r="D453" s="43" t="s">
        <v>6</v>
      </c>
      <c r="E453" s="5">
        <v>20160066</v>
      </c>
      <c r="F453" s="5">
        <v>14447750</v>
      </c>
      <c r="G453" s="6">
        <v>-5712316</v>
      </c>
      <c r="H453" s="8">
        <v>-0.28334808349609375</v>
      </c>
      <c r="I453" s="5">
        <v>135</v>
      </c>
      <c r="J453" s="5">
        <v>78.574417114257813</v>
      </c>
      <c r="K453" s="6">
        <v>-56.425582885742188</v>
      </c>
      <c r="L453" s="8">
        <v>-0.417967289686203</v>
      </c>
      <c r="M453" s="7">
        <v>17.13554573059082</v>
      </c>
      <c r="N453" s="7">
        <v>28.559244155883789</v>
      </c>
      <c r="O453" s="7">
        <v>11.423698425292969</v>
      </c>
      <c r="P453" s="8">
        <v>0.66666674613952637</v>
      </c>
      <c r="Q453" s="49"/>
    </row>
    <row r="454" spans="1:17">
      <c r="A454" s="28">
        <v>127045653</v>
      </c>
      <c r="B454" s="22" t="s">
        <v>906</v>
      </c>
      <c r="C454" s="22" t="s">
        <v>125</v>
      </c>
      <c r="D454" s="43" t="s">
        <v>6</v>
      </c>
      <c r="E454" s="5">
        <v>25682792</v>
      </c>
      <c r="F454" s="5">
        <v>15932828</v>
      </c>
      <c r="G454" s="6">
        <v>-9749964</v>
      </c>
      <c r="H454" s="8">
        <v>-0.37963020801544189</v>
      </c>
      <c r="I454" s="5">
        <v>174</v>
      </c>
      <c r="J454" s="5">
        <v>76.848289489746094</v>
      </c>
      <c r="K454" s="6">
        <v>-97.151710510253906</v>
      </c>
      <c r="L454" s="8">
        <v>-0.55834317207336426</v>
      </c>
      <c r="M454" s="7">
        <v>13.45681095123291</v>
      </c>
      <c r="N454" s="7">
        <v>29.717124938964844</v>
      </c>
      <c r="O454" s="7">
        <v>16.26031494140625</v>
      </c>
      <c r="P454" s="8">
        <v>1.2083333730697632</v>
      </c>
      <c r="Q454" s="49"/>
    </row>
    <row r="455" spans="1:17">
      <c r="A455" s="28">
        <v>104375302</v>
      </c>
      <c r="B455" s="22" t="s">
        <v>307</v>
      </c>
      <c r="C455" s="22" t="s">
        <v>158</v>
      </c>
      <c r="D455" s="43" t="s">
        <v>6</v>
      </c>
      <c r="E455" s="5">
        <v>56204060</v>
      </c>
      <c r="F455" s="5">
        <v>40582728</v>
      </c>
      <c r="G455" s="6">
        <v>-15621332</v>
      </c>
      <c r="H455" s="8">
        <v>-0.2779395580291748</v>
      </c>
      <c r="I455" s="5">
        <v>361.5</v>
      </c>
      <c r="J455" s="5">
        <v>213.65203857421875</v>
      </c>
      <c r="K455" s="6">
        <v>-147.84796142578125</v>
      </c>
      <c r="L455" s="8">
        <v>-0.40898469090461731</v>
      </c>
      <c r="M455" s="7">
        <v>17.544031143188477</v>
      </c>
      <c r="N455" s="7">
        <v>33.847576141357422</v>
      </c>
      <c r="O455" s="7">
        <v>16.303544998168945</v>
      </c>
      <c r="P455" s="8">
        <v>0.92929297685623169</v>
      </c>
      <c r="Q455" s="49"/>
    </row>
    <row r="456" spans="1:17">
      <c r="A456" s="28">
        <v>111440001</v>
      </c>
      <c r="B456" s="22" t="s">
        <v>484</v>
      </c>
      <c r="C456" s="22" t="s">
        <v>152</v>
      </c>
      <c r="D456" s="43" t="s">
        <v>4</v>
      </c>
      <c r="E456" s="5">
        <v>2681810.5</v>
      </c>
      <c r="F456" s="5">
        <v>1655564.375</v>
      </c>
      <c r="G456" s="6">
        <v>-1026246.125</v>
      </c>
      <c r="H456" s="8">
        <v>-0.38266915082931519</v>
      </c>
      <c r="I456" s="5">
        <v>25.5</v>
      </c>
      <c r="J456" s="5">
        <v>11.210720062255859</v>
      </c>
      <c r="K456" s="6">
        <v>-14.289279937744141</v>
      </c>
      <c r="L456" s="8">
        <v>-0.56036394834518433</v>
      </c>
      <c r="M456" s="7">
        <v>11.372857093811035</v>
      </c>
      <c r="N456" s="7">
        <v>26.536666870117188</v>
      </c>
      <c r="O456" s="7">
        <v>15.163809776306152</v>
      </c>
      <c r="P456" s="8">
        <v>1.3333333730697632</v>
      </c>
      <c r="Q456" s="49"/>
    </row>
    <row r="457" spans="1:17">
      <c r="A457" s="28">
        <v>126513420</v>
      </c>
      <c r="B457" s="22" t="s">
        <v>867</v>
      </c>
      <c r="C457" s="22" t="s">
        <v>172</v>
      </c>
      <c r="D457" s="43" t="s">
        <v>4</v>
      </c>
      <c r="E457" s="5">
        <v>21327748</v>
      </c>
      <c r="F457" s="5">
        <v>16014458</v>
      </c>
      <c r="G457" s="6">
        <v>-5313290</v>
      </c>
      <c r="H457" s="8">
        <v>-0.24912568926811218</v>
      </c>
      <c r="I457" s="5">
        <v>141</v>
      </c>
      <c r="J457" s="5">
        <v>88.587310791015625</v>
      </c>
      <c r="K457" s="6">
        <v>-52.412689208984375</v>
      </c>
      <c r="L457" s="8">
        <v>-0.37172120809555054</v>
      </c>
      <c r="M457" s="7">
        <v>18.455820083618164</v>
      </c>
      <c r="N457" s="7">
        <v>30.636659622192383</v>
      </c>
      <c r="O457" s="7">
        <v>12.180839538574219</v>
      </c>
      <c r="P457" s="8">
        <v>0.65999990701675415</v>
      </c>
      <c r="Q457" s="49"/>
    </row>
    <row r="458" spans="1:17">
      <c r="A458" s="28">
        <v>122097604</v>
      </c>
      <c r="B458" s="22" t="s">
        <v>741</v>
      </c>
      <c r="C458" s="22" t="s">
        <v>130</v>
      </c>
      <c r="D458" s="43" t="s">
        <v>6</v>
      </c>
      <c r="E458" s="5">
        <v>42084416</v>
      </c>
      <c r="F458" s="5">
        <v>18456552</v>
      </c>
      <c r="G458" s="6">
        <v>-23627864</v>
      </c>
      <c r="H458" s="8">
        <v>-0.56143975257873535</v>
      </c>
      <c r="I458" s="5">
        <v>220</v>
      </c>
      <c r="J458" s="5">
        <v>58.124584197998047</v>
      </c>
      <c r="K458" s="6">
        <v>-161.87541198730469</v>
      </c>
      <c r="L458" s="8">
        <v>-0.73579734563827515</v>
      </c>
      <c r="M458" s="7">
        <v>12.854280471801758</v>
      </c>
      <c r="N458" s="7">
        <v>49.121715545654297</v>
      </c>
      <c r="O458" s="7">
        <v>36.267433166503906</v>
      </c>
      <c r="P458" s="8">
        <v>2.8214285373687744</v>
      </c>
      <c r="Q458" s="49"/>
    </row>
    <row r="459" spans="1:17">
      <c r="A459" s="28">
        <v>107656303</v>
      </c>
      <c r="B459" s="22" t="s">
        <v>388</v>
      </c>
      <c r="C459" s="22" t="s">
        <v>186</v>
      </c>
      <c r="D459" s="43" t="s">
        <v>6</v>
      </c>
      <c r="E459" s="5">
        <v>37123020</v>
      </c>
      <c r="F459" s="5">
        <v>23650898</v>
      </c>
      <c r="G459" s="6">
        <v>-13472122</v>
      </c>
      <c r="H459" s="8">
        <v>-0.36290478706359863</v>
      </c>
      <c r="I459" s="5">
        <v>273.5</v>
      </c>
      <c r="J459" s="5">
        <v>123.70695495605469</v>
      </c>
      <c r="K459" s="6">
        <v>-149.79304504394531</v>
      </c>
      <c r="L459" s="8">
        <v>-0.54768937826156616</v>
      </c>
      <c r="M459" s="7">
        <v>13.17918872833252</v>
      </c>
      <c r="N459" s="7">
        <v>30.960634231567383</v>
      </c>
      <c r="O459" s="7">
        <v>17.781444549560547</v>
      </c>
      <c r="P459" s="8">
        <v>1.3492063283920288</v>
      </c>
      <c r="Q459" s="49"/>
    </row>
    <row r="460" spans="1:17">
      <c r="A460" s="28">
        <v>115504003</v>
      </c>
      <c r="B460" s="22" t="s">
        <v>595</v>
      </c>
      <c r="C460" s="22" t="s">
        <v>171</v>
      </c>
      <c r="D460" s="43" t="s">
        <v>6</v>
      </c>
      <c r="E460" s="5">
        <v>30723680</v>
      </c>
      <c r="F460" s="5">
        <v>23629920</v>
      </c>
      <c r="G460" s="6">
        <v>-7093760</v>
      </c>
      <c r="H460" s="8">
        <v>-0.23088900744915009</v>
      </c>
      <c r="I460" s="5">
        <v>161</v>
      </c>
      <c r="J460" s="5">
        <v>83.18402099609375</v>
      </c>
      <c r="K460" s="6">
        <v>-77.81597900390625</v>
      </c>
      <c r="L460" s="8">
        <v>-0.48332905769348145</v>
      </c>
      <c r="M460" s="7">
        <v>13.191097259521484</v>
      </c>
      <c r="N460" s="7">
        <v>24.037111282348633</v>
      </c>
      <c r="O460" s="7">
        <v>10.846014022827148</v>
      </c>
      <c r="P460" s="8">
        <v>0.82222229242324829</v>
      </c>
      <c r="Q460" s="49"/>
    </row>
    <row r="461" spans="1:17">
      <c r="A461" s="28">
        <v>110143120</v>
      </c>
      <c r="B461" s="22" t="s">
        <v>460</v>
      </c>
      <c r="C461" s="22" t="s">
        <v>135</v>
      </c>
      <c r="D461" s="43" t="s">
        <v>4</v>
      </c>
      <c r="E461" s="5">
        <v>761521</v>
      </c>
      <c r="F461" s="5">
        <v>435888</v>
      </c>
      <c r="G461" s="6">
        <v>-325633</v>
      </c>
      <c r="H461" s="8">
        <v>-0.42760869860649109</v>
      </c>
      <c r="I461" s="5">
        <v>10.5</v>
      </c>
      <c r="J461" s="5">
        <v>3.061823844909668</v>
      </c>
      <c r="K461" s="6">
        <v>-7.438176155090332</v>
      </c>
      <c r="L461" s="8">
        <v>-0.70839774608612061</v>
      </c>
      <c r="M461" s="7">
        <v>7.6363334655761719</v>
      </c>
      <c r="N461" s="7"/>
      <c r="O461" s="7"/>
      <c r="P461" s="8"/>
      <c r="Q461" s="49"/>
    </row>
    <row r="462" spans="1:17">
      <c r="A462" s="28">
        <v>123465602</v>
      </c>
      <c r="B462" s="22" t="s">
        <v>762</v>
      </c>
      <c r="C462" s="22" t="s">
        <v>167</v>
      </c>
      <c r="D462" s="43" t="s">
        <v>6</v>
      </c>
      <c r="E462" s="5">
        <v>162738928</v>
      </c>
      <c r="F462" s="5">
        <v>97353040</v>
      </c>
      <c r="G462" s="6">
        <v>-65385888</v>
      </c>
      <c r="H462" s="8">
        <v>-0.40178394317626953</v>
      </c>
      <c r="I462" s="5">
        <v>824.5</v>
      </c>
      <c r="J462" s="5">
        <v>359.034912109375</v>
      </c>
      <c r="K462" s="6">
        <v>-465.465087890625</v>
      </c>
      <c r="L462" s="8">
        <v>-0.56454223394393921</v>
      </c>
      <c r="M462" s="7">
        <v>17.243858337402344</v>
      </c>
      <c r="N462" s="7">
        <v>39.928737640380859</v>
      </c>
      <c r="O462" s="7">
        <v>22.684879302978516</v>
      </c>
      <c r="P462" s="8">
        <v>1.3155338764190674</v>
      </c>
      <c r="Q462" s="49"/>
    </row>
    <row r="463" spans="1:17">
      <c r="A463" s="28">
        <v>103026852</v>
      </c>
      <c r="B463" s="22" t="s">
        <v>268</v>
      </c>
      <c r="C463" s="22" t="s">
        <v>123</v>
      </c>
      <c r="D463" s="43" t="s">
        <v>6</v>
      </c>
      <c r="E463" s="5">
        <v>179503920</v>
      </c>
      <c r="F463" s="5">
        <v>106293064</v>
      </c>
      <c r="G463" s="6">
        <v>-73210856</v>
      </c>
      <c r="H463" s="8">
        <v>-0.40785101056098938</v>
      </c>
      <c r="I463" s="5">
        <v>1131</v>
      </c>
      <c r="J463" s="5">
        <v>445.26394653320313</v>
      </c>
      <c r="K463" s="6">
        <v>-685.736083984375</v>
      </c>
      <c r="L463" s="8">
        <v>-0.60630953311920166</v>
      </c>
      <c r="M463" s="7">
        <v>14.736616134643555</v>
      </c>
      <c r="N463" s="7">
        <v>37.123733520507813</v>
      </c>
      <c r="O463" s="7">
        <v>22.387117385864258</v>
      </c>
      <c r="P463" s="8">
        <v>1.5191490650177002</v>
      </c>
      <c r="Q463" s="49"/>
    </row>
    <row r="464" spans="1:17">
      <c r="A464" s="28">
        <v>106167504</v>
      </c>
      <c r="B464" s="22" t="s">
        <v>357</v>
      </c>
      <c r="C464" s="22" t="s">
        <v>137</v>
      </c>
      <c r="D464" s="43" t="s">
        <v>6</v>
      </c>
      <c r="E464" s="5">
        <v>9372155</v>
      </c>
      <c r="F464" s="5">
        <v>6618171</v>
      </c>
      <c r="G464" s="6">
        <v>-2753984</v>
      </c>
      <c r="H464" s="8">
        <v>-0.2938474714756012</v>
      </c>
      <c r="I464" s="5">
        <v>77</v>
      </c>
      <c r="J464" s="5">
        <v>44.164325714111328</v>
      </c>
      <c r="K464" s="6">
        <v>-32.835674285888672</v>
      </c>
      <c r="L464" s="8">
        <v>-0.42643731832504272</v>
      </c>
      <c r="M464" s="7">
        <v>12.925586700439453</v>
      </c>
      <c r="N464" s="7">
        <v>23.783079147338867</v>
      </c>
      <c r="O464" s="7">
        <v>10.857492446899414</v>
      </c>
      <c r="P464" s="8">
        <v>0.8399999737739563</v>
      </c>
      <c r="Q464" s="49"/>
    </row>
    <row r="465" spans="1:17">
      <c r="A465" s="28">
        <v>105258303</v>
      </c>
      <c r="B465" s="22" t="s">
        <v>345</v>
      </c>
      <c r="C465" s="22" t="s">
        <v>146</v>
      </c>
      <c r="D465" s="43" t="s">
        <v>6</v>
      </c>
      <c r="E465" s="5">
        <v>25487654</v>
      </c>
      <c r="F465" s="5">
        <v>18083172</v>
      </c>
      <c r="G465" s="6">
        <v>-7404482</v>
      </c>
      <c r="H465" s="8">
        <v>-0.29051250219345093</v>
      </c>
      <c r="I465" s="5">
        <v>233</v>
      </c>
      <c r="J465" s="5">
        <v>142.28656005859375</v>
      </c>
      <c r="K465" s="6">
        <v>-90.71343994140625</v>
      </c>
      <c r="L465" s="8">
        <v>-0.38932806253433228</v>
      </c>
      <c r="M465" s="7">
        <v>14.86522102355957</v>
      </c>
      <c r="N465" s="7">
        <v>25.071193695068359</v>
      </c>
      <c r="O465" s="7">
        <v>10.205972671508789</v>
      </c>
      <c r="P465" s="8">
        <v>0.68656718730926514</v>
      </c>
      <c r="Q465" s="49"/>
    </row>
    <row r="466" spans="1:17">
      <c r="A466" s="28">
        <v>103026902</v>
      </c>
      <c r="B466" s="22" t="s">
        <v>270</v>
      </c>
      <c r="C466" s="22" t="s">
        <v>123</v>
      </c>
      <c r="D466" s="43" t="s">
        <v>6</v>
      </c>
      <c r="E466" s="5">
        <v>84669064</v>
      </c>
      <c r="F466" s="5">
        <v>55362448</v>
      </c>
      <c r="G466" s="6">
        <v>-29306616</v>
      </c>
      <c r="H466" s="8">
        <v>-0.34613132476806641</v>
      </c>
      <c r="I466" s="5">
        <v>588</v>
      </c>
      <c r="J466" s="5">
        <v>269.94686889648438</v>
      </c>
      <c r="K466" s="6">
        <v>-318.05313110351563</v>
      </c>
      <c r="L466" s="8">
        <v>-0.54090666770935059</v>
      </c>
      <c r="M466" s="7">
        <v>14.414896011352539</v>
      </c>
      <c r="N466" s="7">
        <v>34.991886138916016</v>
      </c>
      <c r="O466" s="7">
        <v>20.576990127563477</v>
      </c>
      <c r="P466" s="8">
        <v>1.4274810552597046</v>
      </c>
      <c r="Q466" s="49"/>
    </row>
    <row r="467" spans="1:17">
      <c r="A467" s="28">
        <v>123465507</v>
      </c>
      <c r="B467" s="22" t="s">
        <v>761</v>
      </c>
      <c r="C467" s="22" t="s">
        <v>167</v>
      </c>
      <c r="D467" s="43" t="s">
        <v>7</v>
      </c>
      <c r="E467" s="5">
        <v>13244351</v>
      </c>
      <c r="F467" s="5">
        <v>10511704</v>
      </c>
      <c r="G467" s="6">
        <v>-2732647</v>
      </c>
      <c r="H467" s="8">
        <v>-0.2063254714012146</v>
      </c>
      <c r="I467" s="5">
        <v>64</v>
      </c>
      <c r="J467" s="5">
        <v>43.780441284179688</v>
      </c>
      <c r="K467" s="6">
        <v>-20.219558715820313</v>
      </c>
      <c r="L467" s="8">
        <v>-0.31593060493469238</v>
      </c>
      <c r="M467" s="7">
        <v>29.05555534362793</v>
      </c>
      <c r="N467" s="7">
        <v>47.545455932617188</v>
      </c>
      <c r="O467" s="7">
        <v>18.489900588989258</v>
      </c>
      <c r="P467" s="8">
        <v>0.636363685131073</v>
      </c>
      <c r="Q467" s="49"/>
    </row>
    <row r="468" spans="1:17">
      <c r="A468" s="28">
        <v>123465702</v>
      </c>
      <c r="B468" s="22" t="s">
        <v>763</v>
      </c>
      <c r="C468" s="22" t="s">
        <v>167</v>
      </c>
      <c r="D468" s="43" t="s">
        <v>6</v>
      </c>
      <c r="E468" s="5">
        <v>316173504</v>
      </c>
      <c r="F468" s="5">
        <v>200091264</v>
      </c>
      <c r="G468" s="6">
        <v>-116082240</v>
      </c>
      <c r="H468" s="8">
        <v>-0.36714726686477661</v>
      </c>
      <c r="I468" s="5">
        <v>1827</v>
      </c>
      <c r="J468" s="5">
        <v>764.48486328125</v>
      </c>
      <c r="K468" s="6">
        <v>-1062.51513671875</v>
      </c>
      <c r="L468" s="8">
        <v>-0.58156275749206543</v>
      </c>
      <c r="M468" s="7">
        <v>14.148416519165039</v>
      </c>
      <c r="N468" s="7">
        <v>35.996387481689453</v>
      </c>
      <c r="O468" s="7">
        <v>21.847970962524414</v>
      </c>
      <c r="P468" s="8">
        <v>1.5441989898681641</v>
      </c>
      <c r="Q468" s="49"/>
    </row>
    <row r="469" spans="1:17">
      <c r="A469" s="28">
        <v>119356503</v>
      </c>
      <c r="B469" s="22" t="s">
        <v>667</v>
      </c>
      <c r="C469" s="22" t="s">
        <v>156</v>
      </c>
      <c r="D469" s="43" t="s">
        <v>6</v>
      </c>
      <c r="E469" s="5">
        <v>55902956</v>
      </c>
      <c r="F469" s="5">
        <v>34162908</v>
      </c>
      <c r="G469" s="6">
        <v>-21740048</v>
      </c>
      <c r="H469" s="8">
        <v>-0.38888907432556152</v>
      </c>
      <c r="I469" s="5">
        <v>376.5</v>
      </c>
      <c r="J469" s="5">
        <v>162.52276611328125</v>
      </c>
      <c r="K469" s="6">
        <v>-213.97723388671875</v>
      </c>
      <c r="L469" s="8">
        <v>-0.56833261251449585</v>
      </c>
      <c r="M469" s="7">
        <v>14.889141082763672</v>
      </c>
      <c r="N469" s="7">
        <v>35.083610534667969</v>
      </c>
      <c r="O469" s="7">
        <v>20.194469451904297</v>
      </c>
      <c r="P469" s="8">
        <v>1.3563219308853149</v>
      </c>
      <c r="Q469" s="49"/>
    </row>
    <row r="470" spans="1:17">
      <c r="A470" s="28">
        <v>129545003</v>
      </c>
      <c r="B470" s="22" t="s">
        <v>931</v>
      </c>
      <c r="C470" s="22" t="s">
        <v>175</v>
      </c>
      <c r="D470" s="43" t="s">
        <v>6</v>
      </c>
      <c r="E470" s="5">
        <v>51102128</v>
      </c>
      <c r="F470" s="5">
        <v>44855608</v>
      </c>
      <c r="G470" s="6">
        <v>-6246520</v>
      </c>
      <c r="H470" s="8">
        <v>-0.12223600596189499</v>
      </c>
      <c r="I470" s="5">
        <v>273.5</v>
      </c>
      <c r="J470" s="5">
        <v>197.64093017578125</v>
      </c>
      <c r="K470" s="6">
        <v>-75.85906982421875</v>
      </c>
      <c r="L470" s="8">
        <v>-0.27736404538154602</v>
      </c>
      <c r="M470" s="7">
        <v>15.480422019958496</v>
      </c>
      <c r="N470" s="7">
        <v>21.544918060302734</v>
      </c>
      <c r="O470" s="7">
        <v>6.0644960403442383</v>
      </c>
      <c r="P470" s="8">
        <v>0.39175263047218323</v>
      </c>
      <c r="Q470" s="49"/>
    </row>
    <row r="471" spans="1:17">
      <c r="A471" s="28">
        <v>108565503</v>
      </c>
      <c r="B471" s="22" t="s">
        <v>429</v>
      </c>
      <c r="C471" s="22" t="s">
        <v>177</v>
      </c>
      <c r="D471" s="43" t="s">
        <v>6</v>
      </c>
      <c r="E471" s="5">
        <v>18645162</v>
      </c>
      <c r="F471" s="5">
        <v>12152788</v>
      </c>
      <c r="G471" s="6">
        <v>-6492374</v>
      </c>
      <c r="H471" s="8">
        <v>-0.34820690751075745</v>
      </c>
      <c r="I471" s="5">
        <v>196</v>
      </c>
      <c r="J471" s="5">
        <v>97.4442138671875</v>
      </c>
      <c r="K471" s="6">
        <v>-98.5557861328125</v>
      </c>
      <c r="L471" s="8">
        <v>-0.50283563137054443</v>
      </c>
      <c r="M471" s="7">
        <v>12.260932922363281</v>
      </c>
      <c r="N471" s="7">
        <v>26.273427963256836</v>
      </c>
      <c r="O471" s="7">
        <v>14.012495040893555</v>
      </c>
      <c r="P471" s="8">
        <v>1.1428571939468384</v>
      </c>
      <c r="Q471" s="49"/>
    </row>
    <row r="472" spans="1:17">
      <c r="A472" s="28">
        <v>120484903</v>
      </c>
      <c r="B472" s="22" t="s">
        <v>698</v>
      </c>
      <c r="C472" s="22" t="s">
        <v>169</v>
      </c>
      <c r="D472" s="43" t="s">
        <v>6</v>
      </c>
      <c r="E472" s="5">
        <v>107353720</v>
      </c>
      <c r="F472" s="5">
        <v>66084024</v>
      </c>
      <c r="G472" s="6">
        <v>-41269696</v>
      </c>
      <c r="H472" s="8">
        <v>-0.38442724943161011</v>
      </c>
      <c r="I472" s="5">
        <v>685</v>
      </c>
      <c r="J472" s="5">
        <v>297.47286987304688</v>
      </c>
      <c r="K472" s="6">
        <v>-387.52713012695313</v>
      </c>
      <c r="L472" s="8">
        <v>-0.56573301553726196</v>
      </c>
      <c r="M472" s="7">
        <v>15.697688102722168</v>
      </c>
      <c r="N472" s="7">
        <v>40.926113128662109</v>
      </c>
      <c r="O472" s="7">
        <v>25.228424072265625</v>
      </c>
      <c r="P472" s="8">
        <v>1.6071426868438721</v>
      </c>
      <c r="Q472" s="49"/>
    </row>
    <row r="473" spans="1:17">
      <c r="A473" s="28">
        <v>117083004</v>
      </c>
      <c r="B473" s="22" t="s">
        <v>624</v>
      </c>
      <c r="C473" s="22" t="s">
        <v>129</v>
      </c>
      <c r="D473" s="43" t="s">
        <v>6</v>
      </c>
      <c r="E473" s="5">
        <v>14577167</v>
      </c>
      <c r="F473" s="5">
        <v>8958306</v>
      </c>
      <c r="G473" s="6">
        <v>-5618861</v>
      </c>
      <c r="H473" s="8">
        <v>-0.38545632362365723</v>
      </c>
      <c r="I473" s="5">
        <v>95</v>
      </c>
      <c r="J473" s="5">
        <v>45.165328979492188</v>
      </c>
      <c r="K473" s="6">
        <v>-49.834671020507813</v>
      </c>
      <c r="L473" s="8">
        <v>-0.52457547187805176</v>
      </c>
      <c r="M473" s="7">
        <v>14.346697807312012</v>
      </c>
      <c r="N473" s="7">
        <v>28.162036895751953</v>
      </c>
      <c r="O473" s="7">
        <v>13.815339088439941</v>
      </c>
      <c r="P473" s="8">
        <v>0.96296298503875732</v>
      </c>
      <c r="Q473" s="49"/>
    </row>
    <row r="474" spans="1:17">
      <c r="A474" s="28">
        <v>119000000</v>
      </c>
      <c r="B474" s="22" t="s">
        <v>658</v>
      </c>
      <c r="C474" s="22" t="s">
        <v>156</v>
      </c>
      <c r="D474" s="43" t="s">
        <v>5</v>
      </c>
      <c r="E474" s="5">
        <v>33017260</v>
      </c>
      <c r="F474" s="5">
        <v>20951968</v>
      </c>
      <c r="G474" s="6">
        <v>-12065292</v>
      </c>
      <c r="H474" s="8">
        <v>-0.3654237687587738</v>
      </c>
      <c r="I474" s="5">
        <v>195</v>
      </c>
      <c r="J474" s="5">
        <v>100.66879272460938</v>
      </c>
      <c r="K474" s="6">
        <v>-94.331207275390625</v>
      </c>
      <c r="L474" s="8">
        <v>-0.48374977707862854</v>
      </c>
      <c r="M474" s="7">
        <v>2.029411792755127</v>
      </c>
      <c r="N474" s="7">
        <v>3.942857027053833</v>
      </c>
      <c r="O474" s="7">
        <v>1.9134452342987061</v>
      </c>
      <c r="P474" s="8">
        <v>0.94285708665847778</v>
      </c>
      <c r="Q474" s="49"/>
    </row>
    <row r="475" spans="1:17">
      <c r="A475" s="28">
        <v>112674403</v>
      </c>
      <c r="B475" s="22" t="s">
        <v>507</v>
      </c>
      <c r="C475" s="22" t="s">
        <v>188</v>
      </c>
      <c r="D475" s="43" t="s">
        <v>6</v>
      </c>
      <c r="E475" s="5">
        <v>76022000</v>
      </c>
      <c r="F475" s="5">
        <v>48227800</v>
      </c>
      <c r="G475" s="6">
        <v>-27794200</v>
      </c>
      <c r="H475" s="8">
        <v>-0.36560732126235962</v>
      </c>
      <c r="I475" s="5">
        <v>456.5</v>
      </c>
      <c r="J475" s="5">
        <v>216.8370361328125</v>
      </c>
      <c r="K475" s="6">
        <v>-239.6629638671875</v>
      </c>
      <c r="L475" s="8">
        <v>-0.52500098943710327</v>
      </c>
      <c r="M475" s="7">
        <v>16.381000518798828</v>
      </c>
      <c r="N475" s="7">
        <v>39.038833618164063</v>
      </c>
      <c r="O475" s="7">
        <v>22.657833099365234</v>
      </c>
      <c r="P475" s="8">
        <v>1.383177638053894</v>
      </c>
      <c r="Q475" s="49"/>
    </row>
    <row r="476" spans="1:17">
      <c r="A476" s="28">
        <v>108056004</v>
      </c>
      <c r="B476" s="22" t="s">
        <v>399</v>
      </c>
      <c r="C476" s="22" t="s">
        <v>126</v>
      </c>
      <c r="D476" s="43" t="s">
        <v>6</v>
      </c>
      <c r="E476" s="5">
        <v>14115648</v>
      </c>
      <c r="F476" s="5">
        <v>9844726</v>
      </c>
      <c r="G476" s="6">
        <v>-4270922</v>
      </c>
      <c r="H476" s="8">
        <v>-0.30256649851799011</v>
      </c>
      <c r="I476" s="5">
        <v>127</v>
      </c>
      <c r="J476" s="5">
        <v>74.653457641601563</v>
      </c>
      <c r="K476" s="6">
        <v>-52.346542358398438</v>
      </c>
      <c r="L476" s="8">
        <v>-0.41217750310897827</v>
      </c>
      <c r="M476" s="7">
        <v>12.020837783813477</v>
      </c>
      <c r="N476" s="7">
        <v>20.687023162841797</v>
      </c>
      <c r="O476" s="7">
        <v>8.6661853790283203</v>
      </c>
      <c r="P476" s="8">
        <v>0.72093021869659424</v>
      </c>
      <c r="Q476" s="49"/>
    </row>
    <row r="477" spans="1:17">
      <c r="A477" s="28">
        <v>108114503</v>
      </c>
      <c r="B477" s="22" t="s">
        <v>420</v>
      </c>
      <c r="C477" s="22" t="s">
        <v>132</v>
      </c>
      <c r="D477" s="43" t="s">
        <v>6</v>
      </c>
      <c r="E477" s="5">
        <v>17932548</v>
      </c>
      <c r="F477" s="5">
        <v>10941963</v>
      </c>
      <c r="G477" s="6">
        <v>-6990585</v>
      </c>
      <c r="H477" s="8">
        <v>-0.38982665538787842</v>
      </c>
      <c r="I477" s="5">
        <v>147</v>
      </c>
      <c r="J477" s="5">
        <v>63.452598571777344</v>
      </c>
      <c r="K477" s="6">
        <v>-83.547401428222656</v>
      </c>
      <c r="L477" s="8">
        <v>-0.56834965944290161</v>
      </c>
      <c r="M477" s="7">
        <v>13.488526344299316</v>
      </c>
      <c r="N477" s="7">
        <v>34.170932769775391</v>
      </c>
      <c r="O477" s="7">
        <v>20.682407379150391</v>
      </c>
      <c r="P477" s="8">
        <v>1.5333333015441895</v>
      </c>
      <c r="Q477" s="49"/>
    </row>
    <row r="478" spans="1:17">
      <c r="A478" s="28">
        <v>113385003</v>
      </c>
      <c r="B478" s="22" t="s">
        <v>541</v>
      </c>
      <c r="C478" s="22" t="s">
        <v>159</v>
      </c>
      <c r="D478" s="43" t="s">
        <v>6</v>
      </c>
      <c r="E478" s="5">
        <v>39230816</v>
      </c>
      <c r="F478" s="5">
        <v>26365492</v>
      </c>
      <c r="G478" s="6">
        <v>-12865324</v>
      </c>
      <c r="H478" s="8">
        <v>-0.3279392421245575</v>
      </c>
      <c r="I478" s="5">
        <v>283</v>
      </c>
      <c r="J478" s="5">
        <v>142.88955688476563</v>
      </c>
      <c r="K478" s="6">
        <v>-140.11044311523438</v>
      </c>
      <c r="L478" s="8">
        <v>-0.49508991837501526</v>
      </c>
      <c r="M478" s="7">
        <v>15.781888008117676</v>
      </c>
      <c r="N478" s="7">
        <v>30.754447937011719</v>
      </c>
      <c r="O478" s="7">
        <v>14.972559928894043</v>
      </c>
      <c r="P478" s="8">
        <v>0.94871789216995239</v>
      </c>
      <c r="Q478" s="49"/>
    </row>
    <row r="479" spans="1:17">
      <c r="A479" s="28">
        <v>121394503</v>
      </c>
      <c r="B479" s="22" t="s">
        <v>717</v>
      </c>
      <c r="C479" s="22" t="s">
        <v>160</v>
      </c>
      <c r="D479" s="43" t="s">
        <v>6</v>
      </c>
      <c r="E479" s="5">
        <v>33753096</v>
      </c>
      <c r="F479" s="5">
        <v>18734556</v>
      </c>
      <c r="G479" s="6">
        <v>-15018540</v>
      </c>
      <c r="H479" s="8">
        <v>-0.44495296478271484</v>
      </c>
      <c r="I479" s="5">
        <v>235.5</v>
      </c>
      <c r="J479" s="5">
        <v>82.52813720703125</v>
      </c>
      <c r="K479" s="6">
        <v>-152.97186279296875</v>
      </c>
      <c r="L479" s="8">
        <v>-0.64956206083297729</v>
      </c>
      <c r="M479" s="7">
        <v>15.085673332214355</v>
      </c>
      <c r="N479" s="7">
        <v>44.837970733642578</v>
      </c>
      <c r="O479" s="7">
        <v>29.752296447753906</v>
      </c>
      <c r="P479" s="8">
        <v>1.9722220897674561</v>
      </c>
      <c r="Q479" s="49"/>
    </row>
    <row r="480" spans="1:17">
      <c r="A480" s="28">
        <v>109535504</v>
      </c>
      <c r="B480" s="22" t="s">
        <v>452</v>
      </c>
      <c r="C480" s="22" t="s">
        <v>174</v>
      </c>
      <c r="D480" s="43" t="s">
        <v>6</v>
      </c>
      <c r="E480" s="5">
        <v>10990791</v>
      </c>
      <c r="F480" s="5">
        <v>6101299</v>
      </c>
      <c r="G480" s="6">
        <v>-4889492</v>
      </c>
      <c r="H480" s="8">
        <v>-0.44487172365188599</v>
      </c>
      <c r="I480" s="5">
        <v>87</v>
      </c>
      <c r="J480" s="5">
        <v>33.190414428710938</v>
      </c>
      <c r="K480" s="6">
        <v>-53.809585571289063</v>
      </c>
      <c r="L480" s="8">
        <v>-0.61850100755691528</v>
      </c>
      <c r="M480" s="7">
        <v>12.333744049072266</v>
      </c>
      <c r="N480" s="7">
        <v>35.356735229492188</v>
      </c>
      <c r="O480" s="7">
        <v>23.022991180419922</v>
      </c>
      <c r="P480" s="8">
        <v>1.8666667938232422</v>
      </c>
      <c r="Q480" s="49"/>
    </row>
    <row r="481" spans="1:17">
      <c r="A481" s="28">
        <v>117080607</v>
      </c>
      <c r="B481" s="22" t="s">
        <v>622</v>
      </c>
      <c r="C481" s="22" t="s">
        <v>129</v>
      </c>
      <c r="D481" s="43" t="s">
        <v>7</v>
      </c>
      <c r="E481" s="5">
        <v>4660327</v>
      </c>
      <c r="F481" s="5">
        <v>4455479</v>
      </c>
      <c r="G481" s="6">
        <v>-204848</v>
      </c>
      <c r="H481" s="8">
        <v>-4.3955713510513306E-2</v>
      </c>
      <c r="I481" s="5">
        <v>27</v>
      </c>
      <c r="J481" s="5">
        <v>24.297187805175781</v>
      </c>
      <c r="K481" s="6">
        <v>-2.7028121948242188</v>
      </c>
      <c r="L481" s="8">
        <v>-0.10010415315628052</v>
      </c>
      <c r="M481" s="7">
        <v>33.583332061767578</v>
      </c>
      <c r="N481" s="7">
        <v>40.299999237060547</v>
      </c>
      <c r="O481" s="7">
        <v>6.7166671752929688</v>
      </c>
      <c r="P481" s="8">
        <v>0.20000001788139343</v>
      </c>
      <c r="Q481" s="49"/>
    </row>
    <row r="482" spans="1:17">
      <c r="A482" s="28">
        <v>117596003</v>
      </c>
      <c r="B482" s="22" t="s">
        <v>639</v>
      </c>
      <c r="C482" s="22" t="s">
        <v>180</v>
      </c>
      <c r="D482" s="43" t="s">
        <v>6</v>
      </c>
      <c r="E482" s="5">
        <v>35513084</v>
      </c>
      <c r="F482" s="5">
        <v>24189758</v>
      </c>
      <c r="G482" s="6">
        <v>-11323326</v>
      </c>
      <c r="H482" s="8">
        <v>-0.31884941458702087</v>
      </c>
      <c r="I482" s="5">
        <v>296.5</v>
      </c>
      <c r="J482" s="5">
        <v>168.2823486328125</v>
      </c>
      <c r="K482" s="6">
        <v>-128.2176513671875</v>
      </c>
      <c r="L482" s="8">
        <v>-0.43243727087974548</v>
      </c>
      <c r="M482" s="7">
        <v>12.450294494628906</v>
      </c>
      <c r="N482" s="7">
        <v>23.005977630615234</v>
      </c>
      <c r="O482" s="7">
        <v>10.555683135986328</v>
      </c>
      <c r="P482" s="8">
        <v>0.84782600402832031</v>
      </c>
      <c r="Q482" s="49"/>
    </row>
    <row r="483" spans="1:17">
      <c r="A483" s="28">
        <v>107656407</v>
      </c>
      <c r="B483" s="22" t="s">
        <v>389</v>
      </c>
      <c r="C483" s="22" t="s">
        <v>186</v>
      </c>
      <c r="D483" s="43" t="s">
        <v>7</v>
      </c>
      <c r="E483" s="5">
        <v>3224009</v>
      </c>
      <c r="F483" s="5">
        <v>4019136.5</v>
      </c>
      <c r="G483" s="6">
        <v>795127.5</v>
      </c>
      <c r="H483" s="8">
        <v>0.24662694334983826</v>
      </c>
      <c r="I483" s="5">
        <v>26</v>
      </c>
      <c r="J483" s="5">
        <v>26</v>
      </c>
      <c r="K483" s="6">
        <v>0</v>
      </c>
      <c r="L483" s="8">
        <v>0</v>
      </c>
      <c r="M483" s="7">
        <v>32.692306518554688</v>
      </c>
      <c r="N483" s="7">
        <v>32.692306518554688</v>
      </c>
      <c r="O483" s="7">
        <v>0</v>
      </c>
      <c r="P483" s="8">
        <v>0</v>
      </c>
      <c r="Q483" s="49"/>
    </row>
    <row r="484" spans="1:17">
      <c r="A484" s="28">
        <v>115674603</v>
      </c>
      <c r="B484" s="22" t="s">
        <v>598</v>
      </c>
      <c r="C484" s="22" t="s">
        <v>188</v>
      </c>
      <c r="D484" s="43" t="s">
        <v>6</v>
      </c>
      <c r="E484" s="5">
        <v>56419584</v>
      </c>
      <c r="F484" s="5">
        <v>45523176</v>
      </c>
      <c r="G484" s="6">
        <v>-10896408</v>
      </c>
      <c r="H484" s="8">
        <v>-0.19313165545463562</v>
      </c>
      <c r="I484" s="5">
        <v>466.5</v>
      </c>
      <c r="J484" s="5">
        <v>312.71694946289063</v>
      </c>
      <c r="K484" s="6">
        <v>-153.78305053710938</v>
      </c>
      <c r="L484" s="8">
        <v>-0.32965284585952759</v>
      </c>
      <c r="M484" s="7">
        <v>15.306868553161621</v>
      </c>
      <c r="N484" s="7">
        <v>23.491790771484375</v>
      </c>
      <c r="O484" s="7">
        <v>8.1849222183227539</v>
      </c>
      <c r="P484" s="8">
        <v>0.53472220897674561</v>
      </c>
      <c r="Q484" s="49"/>
    </row>
    <row r="485" spans="1:17">
      <c r="A485" s="28">
        <v>103026873</v>
      </c>
      <c r="B485" s="22" t="s">
        <v>269</v>
      </c>
      <c r="C485" s="22" t="s">
        <v>123</v>
      </c>
      <c r="D485" s="43" t="s">
        <v>6</v>
      </c>
      <c r="E485" s="5">
        <v>24411312</v>
      </c>
      <c r="F485" s="5">
        <v>14654364</v>
      </c>
      <c r="G485" s="6">
        <v>-9756948</v>
      </c>
      <c r="H485" s="8">
        <v>-0.39968961477279663</v>
      </c>
      <c r="I485" s="5">
        <v>161</v>
      </c>
      <c r="J485" s="5">
        <v>68.753997802734375</v>
      </c>
      <c r="K485" s="6">
        <v>-92.246002197265625</v>
      </c>
      <c r="L485" s="8">
        <v>-0.57295656204223633</v>
      </c>
      <c r="M485" s="7">
        <v>13.826866149902344</v>
      </c>
      <c r="N485" s="7">
        <v>33.347148895263672</v>
      </c>
      <c r="O485" s="7">
        <v>19.520282745361328</v>
      </c>
      <c r="P485" s="8">
        <v>1.4117647409439087</v>
      </c>
      <c r="Q485" s="49"/>
    </row>
    <row r="486" spans="1:17">
      <c r="A486" s="28">
        <v>116495207</v>
      </c>
      <c r="B486" s="22" t="s">
        <v>611</v>
      </c>
      <c r="C486" s="22" t="s">
        <v>170</v>
      </c>
      <c r="D486" s="43" t="s">
        <v>7</v>
      </c>
      <c r="E486" s="5">
        <v>2014195.25</v>
      </c>
      <c r="F486" s="5">
        <v>2523174.5</v>
      </c>
      <c r="G486" s="6">
        <v>508979.25</v>
      </c>
      <c r="H486" s="8">
        <v>0.25269609689712524</v>
      </c>
      <c r="I486" s="5">
        <v>17</v>
      </c>
      <c r="J486" s="5">
        <v>17</v>
      </c>
      <c r="K486" s="6">
        <v>0</v>
      </c>
      <c r="L486" s="8">
        <v>0</v>
      </c>
      <c r="M486" s="7">
        <v>29.44444465637207</v>
      </c>
      <c r="N486" s="7">
        <v>29.44444465637207</v>
      </c>
      <c r="O486" s="7">
        <v>0</v>
      </c>
      <c r="P486" s="8">
        <v>0</v>
      </c>
      <c r="Q486" s="49"/>
    </row>
    <row r="487" spans="1:17">
      <c r="A487" s="28">
        <v>118406003</v>
      </c>
      <c r="B487" s="22" t="s">
        <v>650</v>
      </c>
      <c r="C487" s="22" t="s">
        <v>161</v>
      </c>
      <c r="D487" s="43" t="s">
        <v>6</v>
      </c>
      <c r="E487" s="5">
        <v>19642164</v>
      </c>
      <c r="F487" s="5">
        <v>12361325</v>
      </c>
      <c r="G487" s="6">
        <v>-7280839</v>
      </c>
      <c r="H487" s="8">
        <v>-0.37067398428916931</v>
      </c>
      <c r="I487" s="5">
        <v>131.5</v>
      </c>
      <c r="J487" s="5">
        <v>54.537319183349609</v>
      </c>
      <c r="K487" s="6">
        <v>-76.962677001953125</v>
      </c>
      <c r="L487" s="8">
        <v>-0.58526748418807983</v>
      </c>
      <c r="M487" s="7">
        <v>14.350091934204102</v>
      </c>
      <c r="N487" s="7">
        <v>34.081470489501953</v>
      </c>
      <c r="O487" s="7">
        <v>19.731378555297852</v>
      </c>
      <c r="P487" s="8">
        <v>1.3750001192092896</v>
      </c>
      <c r="Q487" s="49"/>
    </row>
    <row r="488" spans="1:17">
      <c r="A488" s="28">
        <v>105000000</v>
      </c>
      <c r="B488" s="22" t="s">
        <v>326</v>
      </c>
      <c r="C488" s="22" t="s">
        <v>146</v>
      </c>
      <c r="D488" s="43" t="s">
        <v>5</v>
      </c>
      <c r="E488" s="5">
        <v>55020204</v>
      </c>
      <c r="F488" s="5">
        <v>39695296</v>
      </c>
      <c r="G488" s="6">
        <v>-15324908</v>
      </c>
      <c r="H488" s="8">
        <v>-0.27853238582611084</v>
      </c>
      <c r="I488" s="5">
        <v>276.5</v>
      </c>
      <c r="J488" s="5">
        <v>162.54444885253906</v>
      </c>
      <c r="K488" s="6">
        <v>-113.95555114746094</v>
      </c>
      <c r="L488" s="8">
        <v>-0.41213580965995789</v>
      </c>
      <c r="M488" s="7">
        <v>2.0559999942779541</v>
      </c>
      <c r="N488" s="7">
        <v>3.5205478668212891</v>
      </c>
      <c r="O488" s="7">
        <v>1.464547872543335</v>
      </c>
      <c r="P488" s="8">
        <v>0.71232873201370239</v>
      </c>
      <c r="Q488" s="49"/>
    </row>
    <row r="489" spans="1:17">
      <c r="A489" s="28">
        <v>121394603</v>
      </c>
      <c r="B489" s="22" t="s">
        <v>718</v>
      </c>
      <c r="C489" s="22" t="s">
        <v>160</v>
      </c>
      <c r="D489" s="43" t="s">
        <v>6</v>
      </c>
      <c r="E489" s="5">
        <v>44776944</v>
      </c>
      <c r="F489" s="5">
        <v>25368666</v>
      </c>
      <c r="G489" s="6">
        <v>-19408278</v>
      </c>
      <c r="H489" s="8">
        <v>-0.43344354629516602</v>
      </c>
      <c r="I489" s="5">
        <v>350</v>
      </c>
      <c r="J489" s="5">
        <v>143.712158203125</v>
      </c>
      <c r="K489" s="6">
        <v>-206.287841796875</v>
      </c>
      <c r="L489" s="8">
        <v>-0.58939385414123535</v>
      </c>
      <c r="M489" s="7">
        <v>14.767992973327637</v>
      </c>
      <c r="N489" s="7">
        <v>35.346343994140625</v>
      </c>
      <c r="O489" s="7">
        <v>20.578350067138672</v>
      </c>
      <c r="P489" s="8">
        <v>1.3934426307678223</v>
      </c>
      <c r="Q489" s="49"/>
    </row>
    <row r="490" spans="1:17">
      <c r="A490" s="28">
        <v>105258503</v>
      </c>
      <c r="B490" s="22" t="s">
        <v>346</v>
      </c>
      <c r="C490" s="22" t="s">
        <v>146</v>
      </c>
      <c r="D490" s="43" t="s">
        <v>6</v>
      </c>
      <c r="E490" s="5">
        <v>21663818</v>
      </c>
      <c r="F490" s="5">
        <v>15244238</v>
      </c>
      <c r="G490" s="6">
        <v>-6419580</v>
      </c>
      <c r="H490" s="8">
        <v>-0.29632726311683655</v>
      </c>
      <c r="I490" s="5">
        <v>197</v>
      </c>
      <c r="J490" s="5">
        <v>114.14305114746094</v>
      </c>
      <c r="K490" s="6">
        <v>-82.856948852539063</v>
      </c>
      <c r="L490" s="8">
        <v>-0.42059364914894104</v>
      </c>
      <c r="M490" s="7">
        <v>13.137609481811523</v>
      </c>
      <c r="N490" s="7">
        <v>24.633018493652344</v>
      </c>
      <c r="O490" s="7">
        <v>11.49540901184082</v>
      </c>
      <c r="P490" s="8">
        <v>0.87500005960464478</v>
      </c>
      <c r="Q490" s="49"/>
    </row>
    <row r="491" spans="1:17">
      <c r="A491" s="28">
        <v>126510019</v>
      </c>
      <c r="B491" s="22" t="s">
        <v>832</v>
      </c>
      <c r="C491" s="22" t="s">
        <v>172</v>
      </c>
      <c r="D491" s="43" t="s">
        <v>4</v>
      </c>
      <c r="E491" s="5">
        <v>11411557</v>
      </c>
      <c r="F491" s="5">
        <v>7951935</v>
      </c>
      <c r="G491" s="6">
        <v>-3459622</v>
      </c>
      <c r="H491" s="8">
        <v>-0.30316826701164246</v>
      </c>
      <c r="I491" s="5">
        <v>65.5</v>
      </c>
      <c r="J491" s="5">
        <v>34.411415100097656</v>
      </c>
      <c r="K491" s="6">
        <v>-31.088584899902344</v>
      </c>
      <c r="L491" s="8">
        <v>-0.47463488578796387</v>
      </c>
      <c r="M491" s="7">
        <v>16.544723510742188</v>
      </c>
      <c r="N491" s="7">
        <v>37.028667449951172</v>
      </c>
      <c r="O491" s="7">
        <v>20.483943939208984</v>
      </c>
      <c r="P491" s="8">
        <v>1.2380952835083008</v>
      </c>
      <c r="Q491" s="49"/>
    </row>
    <row r="492" spans="1:17">
      <c r="A492" s="28">
        <v>107656502</v>
      </c>
      <c r="B492" s="22" t="s">
        <v>390</v>
      </c>
      <c r="C492" s="22" t="s">
        <v>186</v>
      </c>
      <c r="D492" s="43" t="s">
        <v>6</v>
      </c>
      <c r="E492" s="5">
        <v>73627472</v>
      </c>
      <c r="F492" s="5">
        <v>59149992</v>
      </c>
      <c r="G492" s="6">
        <v>-14477480</v>
      </c>
      <c r="H492" s="8">
        <v>-0.19663149118423462</v>
      </c>
      <c r="I492" s="5">
        <v>549.5</v>
      </c>
      <c r="J492" s="5">
        <v>390.52587890625</v>
      </c>
      <c r="K492" s="6">
        <v>-158.97412109375</v>
      </c>
      <c r="L492" s="8">
        <v>-0.28930684924125671</v>
      </c>
      <c r="M492" s="7">
        <v>18.439563751220703</v>
      </c>
      <c r="N492" s="7">
        <v>26.624931335449219</v>
      </c>
      <c r="O492" s="7">
        <v>8.1853675842285156</v>
      </c>
      <c r="P492" s="8">
        <v>0.44390246272087097</v>
      </c>
      <c r="Q492" s="49"/>
    </row>
    <row r="493" spans="1:17">
      <c r="A493" s="28">
        <v>124156503</v>
      </c>
      <c r="B493" s="22" t="s">
        <v>789</v>
      </c>
      <c r="C493" s="22" t="s">
        <v>136</v>
      </c>
      <c r="D493" s="43" t="s">
        <v>6</v>
      </c>
      <c r="E493" s="5">
        <v>55641924</v>
      </c>
      <c r="F493" s="5">
        <v>27782554</v>
      </c>
      <c r="G493" s="6">
        <v>-27859370</v>
      </c>
      <c r="H493" s="8">
        <v>-0.5006902813911438</v>
      </c>
      <c r="I493" s="5">
        <v>305</v>
      </c>
      <c r="J493" s="5">
        <v>71.961006164550781</v>
      </c>
      <c r="K493" s="6">
        <v>-233.03900146484375</v>
      </c>
      <c r="L493" s="8">
        <v>-0.76406228542327881</v>
      </c>
      <c r="M493" s="7">
        <v>13.990643501281738</v>
      </c>
      <c r="N493" s="7">
        <v>69.553482055664063</v>
      </c>
      <c r="O493" s="7">
        <v>55.562839508056641</v>
      </c>
      <c r="P493" s="8">
        <v>3.971428394317627</v>
      </c>
      <c r="Q493" s="49"/>
    </row>
    <row r="494" spans="1:17">
      <c r="A494" s="28">
        <v>106616203</v>
      </c>
      <c r="B494" s="22" t="s">
        <v>368</v>
      </c>
      <c r="C494" s="22" t="s">
        <v>182</v>
      </c>
      <c r="D494" s="43" t="s">
        <v>6</v>
      </c>
      <c r="E494" s="5">
        <v>33205618</v>
      </c>
      <c r="F494" s="5">
        <v>21674428</v>
      </c>
      <c r="G494" s="6">
        <v>-11531190</v>
      </c>
      <c r="H494" s="8">
        <v>-0.34726622700691223</v>
      </c>
      <c r="I494" s="5">
        <v>272</v>
      </c>
      <c r="J494" s="5">
        <v>127.23393249511719</v>
      </c>
      <c r="K494" s="6">
        <v>-144.76606750488281</v>
      </c>
      <c r="L494" s="8">
        <v>-0.53222817182540894</v>
      </c>
      <c r="M494" s="7">
        <v>14.231904983520508</v>
      </c>
      <c r="N494" s="7">
        <v>30.948745727539063</v>
      </c>
      <c r="O494" s="7">
        <v>16.716840744018555</v>
      </c>
      <c r="P494" s="8">
        <v>1.1746032238006592</v>
      </c>
      <c r="Q494" s="49"/>
    </row>
    <row r="495" spans="1:17">
      <c r="A495" s="28">
        <v>119356603</v>
      </c>
      <c r="B495" s="22" t="s">
        <v>668</v>
      </c>
      <c r="C495" s="22" t="s">
        <v>156</v>
      </c>
      <c r="D495" s="43" t="s">
        <v>6</v>
      </c>
      <c r="E495" s="5">
        <v>13941531</v>
      </c>
      <c r="F495" s="5">
        <v>11210842</v>
      </c>
      <c r="G495" s="6">
        <v>-2730689</v>
      </c>
      <c r="H495" s="8">
        <v>-0.19586722552776337</v>
      </c>
      <c r="I495" s="5">
        <v>118</v>
      </c>
      <c r="J495" s="5">
        <v>85.246986389160156</v>
      </c>
      <c r="K495" s="6">
        <v>-32.753013610839844</v>
      </c>
      <c r="L495" s="8">
        <v>-0.27756792306900024</v>
      </c>
      <c r="M495" s="7">
        <v>14.259521484375</v>
      </c>
      <c r="N495" s="7">
        <v>18.56428337097168</v>
      </c>
      <c r="O495" s="7">
        <v>4.3047618865966797</v>
      </c>
      <c r="P495" s="8">
        <v>0.30188682675361633</v>
      </c>
      <c r="Q495" s="49"/>
    </row>
    <row r="496" spans="1:17">
      <c r="A496" s="28">
        <v>114066503</v>
      </c>
      <c r="B496" s="22" t="s">
        <v>556</v>
      </c>
      <c r="C496" s="22" t="s">
        <v>127</v>
      </c>
      <c r="D496" s="43" t="s">
        <v>6</v>
      </c>
      <c r="E496" s="5">
        <v>33492698</v>
      </c>
      <c r="F496" s="5">
        <v>18816748</v>
      </c>
      <c r="G496" s="6">
        <v>-14675950</v>
      </c>
      <c r="H496" s="8">
        <v>-0.43818357586860657</v>
      </c>
      <c r="I496" s="5">
        <v>195.5</v>
      </c>
      <c r="J496" s="5">
        <v>67.14495849609375</v>
      </c>
      <c r="K496" s="6">
        <v>-128.35504150390625</v>
      </c>
      <c r="L496" s="8">
        <v>-0.65654754638671875</v>
      </c>
      <c r="M496" s="7">
        <v>14.432474136352539</v>
      </c>
      <c r="N496" s="7">
        <v>37.393226623535156</v>
      </c>
      <c r="O496" s="7">
        <v>22.960752487182617</v>
      </c>
      <c r="P496" s="8">
        <v>1.5909090042114258</v>
      </c>
      <c r="Q496" s="49"/>
    </row>
    <row r="497" spans="1:17">
      <c r="A497" s="28">
        <v>126513452</v>
      </c>
      <c r="B497" s="22" t="s">
        <v>870</v>
      </c>
      <c r="C497" s="22" t="s">
        <v>172</v>
      </c>
      <c r="D497" s="43" t="s">
        <v>4</v>
      </c>
      <c r="E497" s="5">
        <v>35212604</v>
      </c>
      <c r="F497" s="5">
        <v>22672344</v>
      </c>
      <c r="G497" s="6">
        <v>-12540260</v>
      </c>
      <c r="H497" s="8">
        <v>-0.35612985491752625</v>
      </c>
      <c r="I497" s="5">
        <v>403.5</v>
      </c>
      <c r="J497" s="5">
        <v>80.072265625</v>
      </c>
      <c r="K497" s="6">
        <v>-323.427734375</v>
      </c>
      <c r="L497" s="8">
        <v>-0.80155575275421143</v>
      </c>
      <c r="M497" s="7">
        <v>15.754768371582031</v>
      </c>
      <c r="N497" s="7">
        <v>93.77838134765625</v>
      </c>
      <c r="O497" s="7">
        <v>78.023612976074219</v>
      </c>
      <c r="P497" s="8">
        <v>4.9523806571960449</v>
      </c>
      <c r="Q497" s="49"/>
    </row>
    <row r="498" spans="1:17">
      <c r="A498" s="28">
        <v>109537504</v>
      </c>
      <c r="B498" s="22" t="s">
        <v>453</v>
      </c>
      <c r="C498" s="22" t="s">
        <v>174</v>
      </c>
      <c r="D498" s="43" t="s">
        <v>6</v>
      </c>
      <c r="E498" s="5">
        <v>8827110</v>
      </c>
      <c r="F498" s="5">
        <v>4657399</v>
      </c>
      <c r="G498" s="6">
        <v>-4169711</v>
      </c>
      <c r="H498" s="8">
        <v>-0.4723755419254303</v>
      </c>
      <c r="I498" s="5">
        <v>65.5</v>
      </c>
      <c r="J498" s="5">
        <v>13.386731147766113</v>
      </c>
      <c r="K498" s="6">
        <v>-52.113269805908203</v>
      </c>
      <c r="L498" s="8">
        <v>-0.79562246799468994</v>
      </c>
      <c r="M498" s="7">
        <v>12.596562385559082</v>
      </c>
      <c r="N498" s="7">
        <v>67.181663513183594</v>
      </c>
      <c r="O498" s="7">
        <v>54.585102081298828</v>
      </c>
      <c r="P498" s="8">
        <v>4.3333330154418945</v>
      </c>
      <c r="Q498" s="49"/>
    </row>
    <row r="499" spans="1:17">
      <c r="A499" s="28">
        <v>109426003</v>
      </c>
      <c r="B499" s="22" t="s">
        <v>446</v>
      </c>
      <c r="C499" s="22" t="s">
        <v>189</v>
      </c>
      <c r="D499" s="43" t="s">
        <v>6</v>
      </c>
      <c r="E499" s="5">
        <v>11342153</v>
      </c>
      <c r="F499" s="5">
        <v>6643010</v>
      </c>
      <c r="G499" s="6">
        <v>-4699143</v>
      </c>
      <c r="H499" s="8">
        <v>-0.4143078625202179</v>
      </c>
      <c r="I499" s="5">
        <v>93</v>
      </c>
      <c r="J499" s="5">
        <v>40.280769348144531</v>
      </c>
      <c r="K499" s="6">
        <v>-52.719230651855469</v>
      </c>
      <c r="L499" s="8">
        <v>-0.56687343120574951</v>
      </c>
      <c r="M499" s="7">
        <v>12.373387336730957</v>
      </c>
      <c r="N499" s="7">
        <v>31.910316467285156</v>
      </c>
      <c r="O499" s="7">
        <v>19.536930084228516</v>
      </c>
      <c r="P499" s="8">
        <v>1.5789475440979004</v>
      </c>
      <c r="Q499" s="49"/>
    </row>
    <row r="500" spans="1:17">
      <c r="A500" s="28">
        <v>124156603</v>
      </c>
      <c r="B500" s="22" t="s">
        <v>790</v>
      </c>
      <c r="C500" s="22" t="s">
        <v>136</v>
      </c>
      <c r="D500" s="43" t="s">
        <v>6</v>
      </c>
      <c r="E500" s="5">
        <v>111993336</v>
      </c>
      <c r="F500" s="5">
        <v>66019688</v>
      </c>
      <c r="G500" s="6">
        <v>-45973648</v>
      </c>
      <c r="H500" s="8">
        <v>-0.41050341725349426</v>
      </c>
      <c r="I500" s="5">
        <v>693.5</v>
      </c>
      <c r="J500" s="5">
        <v>308.15505981445313</v>
      </c>
      <c r="K500" s="6">
        <v>-385.34494018554688</v>
      </c>
      <c r="L500" s="8">
        <v>-0.55565237998962402</v>
      </c>
      <c r="M500" s="7">
        <v>14.70924186706543</v>
      </c>
      <c r="N500" s="7">
        <v>35.986759185791016</v>
      </c>
      <c r="O500" s="7">
        <v>21.277517318725586</v>
      </c>
      <c r="P500" s="8">
        <v>1.4465407133102417</v>
      </c>
      <c r="Q500" s="49"/>
    </row>
    <row r="501" spans="1:17">
      <c r="A501" s="28">
        <v>124156703</v>
      </c>
      <c r="B501" s="22" t="s">
        <v>791</v>
      </c>
      <c r="C501" s="22" t="s">
        <v>136</v>
      </c>
      <c r="D501" s="43" t="s">
        <v>6</v>
      </c>
      <c r="E501" s="5">
        <v>86635360</v>
      </c>
      <c r="F501" s="5">
        <v>63448648</v>
      </c>
      <c r="G501" s="6">
        <v>-23186712</v>
      </c>
      <c r="H501" s="8">
        <v>-0.26763567328453064</v>
      </c>
      <c r="I501" s="5">
        <v>435</v>
      </c>
      <c r="J501" s="5">
        <v>201.54478454589844</v>
      </c>
      <c r="K501" s="6">
        <v>-233.45521545410156</v>
      </c>
      <c r="L501" s="8">
        <v>-0.53667867183685303</v>
      </c>
      <c r="M501" s="7">
        <v>16.482315063476563</v>
      </c>
      <c r="N501" s="7">
        <v>36.290008544921875</v>
      </c>
      <c r="O501" s="7">
        <v>19.807693481445313</v>
      </c>
      <c r="P501" s="8">
        <v>1.2017543315887451</v>
      </c>
      <c r="Q501" s="49"/>
    </row>
    <row r="502" spans="1:17">
      <c r="A502" s="28">
        <v>122098003</v>
      </c>
      <c r="B502" s="22" t="s">
        <v>742</v>
      </c>
      <c r="C502" s="22" t="s">
        <v>130</v>
      </c>
      <c r="D502" s="43" t="s">
        <v>6</v>
      </c>
      <c r="E502" s="5">
        <v>43923976</v>
      </c>
      <c r="F502" s="5">
        <v>19855416</v>
      </c>
      <c r="G502" s="6">
        <v>-24068560</v>
      </c>
      <c r="H502" s="8">
        <v>-0.54795950651168823</v>
      </c>
      <c r="I502" s="5">
        <v>287</v>
      </c>
      <c r="J502" s="5">
        <v>67.780914306640625</v>
      </c>
      <c r="K502" s="6">
        <v>-219.21908569335938</v>
      </c>
      <c r="L502" s="8">
        <v>-0.76382958889007568</v>
      </c>
      <c r="M502" s="7">
        <v>11.703332901000977</v>
      </c>
      <c r="N502" s="7">
        <v>63.198001861572266</v>
      </c>
      <c r="O502" s="7">
        <v>51.494667053222656</v>
      </c>
      <c r="P502" s="8">
        <v>4.4000005722045898</v>
      </c>
      <c r="Q502" s="49"/>
    </row>
    <row r="503" spans="1:17">
      <c r="A503" s="28">
        <v>121136503</v>
      </c>
      <c r="B503" s="22" t="s">
        <v>708</v>
      </c>
      <c r="C503" s="22" t="s">
        <v>134</v>
      </c>
      <c r="D503" s="43" t="s">
        <v>6</v>
      </c>
      <c r="E503" s="5">
        <v>33150672</v>
      </c>
      <c r="F503" s="5">
        <v>20893148</v>
      </c>
      <c r="G503" s="6">
        <v>-12257524</v>
      </c>
      <c r="H503" s="8">
        <v>-0.36975190043449402</v>
      </c>
      <c r="I503" s="5">
        <v>238</v>
      </c>
      <c r="J503" s="5">
        <v>110.09671020507813</v>
      </c>
      <c r="K503" s="6">
        <v>-127.90328979492188</v>
      </c>
      <c r="L503" s="8">
        <v>-0.53740876913070679</v>
      </c>
      <c r="M503" s="7">
        <v>15.559727668762207</v>
      </c>
      <c r="N503" s="7">
        <v>34.231399536132813</v>
      </c>
      <c r="O503" s="7">
        <v>18.671672821044922</v>
      </c>
      <c r="P503" s="8">
        <v>1.1999999284744263</v>
      </c>
      <c r="Q503" s="49"/>
    </row>
    <row r="504" spans="1:17">
      <c r="A504" s="28">
        <v>113385303</v>
      </c>
      <c r="B504" s="22" t="s">
        <v>542</v>
      </c>
      <c r="C504" s="22" t="s">
        <v>159</v>
      </c>
      <c r="D504" s="43" t="s">
        <v>6</v>
      </c>
      <c r="E504" s="5">
        <v>54298624</v>
      </c>
      <c r="F504" s="5">
        <v>40909432</v>
      </c>
      <c r="G504" s="6">
        <v>-13389192</v>
      </c>
      <c r="H504" s="8">
        <v>-0.24658437073230743</v>
      </c>
      <c r="I504" s="5">
        <v>397</v>
      </c>
      <c r="J504" s="5">
        <v>253.37030029296875</v>
      </c>
      <c r="K504" s="6">
        <v>-143.62969970703125</v>
      </c>
      <c r="L504" s="8">
        <v>-0.36178764700889587</v>
      </c>
      <c r="M504" s="7">
        <v>17.219097137451172</v>
      </c>
      <c r="N504" s="7">
        <v>27.022670745849609</v>
      </c>
      <c r="O504" s="7">
        <v>9.8035736083984375</v>
      </c>
      <c r="P504" s="8">
        <v>0.56934309005737305</v>
      </c>
      <c r="Q504" s="49"/>
    </row>
    <row r="505" spans="1:17">
      <c r="A505" s="28">
        <v>173515368</v>
      </c>
      <c r="B505" s="22" t="s">
        <v>948</v>
      </c>
      <c r="C505" s="22" t="s">
        <v>172</v>
      </c>
      <c r="D505" s="43" t="s">
        <v>4</v>
      </c>
      <c r="E505" s="5">
        <v>13190983</v>
      </c>
      <c r="F505" s="5">
        <v>8200491</v>
      </c>
      <c r="G505" s="6">
        <v>-4990492</v>
      </c>
      <c r="H505" s="8">
        <v>-0.37832599878311157</v>
      </c>
      <c r="I505" s="5">
        <v>103.5</v>
      </c>
      <c r="J505" s="5">
        <v>39.022300720214844</v>
      </c>
      <c r="K505" s="6">
        <v>-64.477699279785156</v>
      </c>
      <c r="L505" s="8">
        <v>-0.62297296524047852</v>
      </c>
      <c r="M505" s="7">
        <v>13.561089515686035</v>
      </c>
      <c r="N505" s="7">
        <v>44.671825408935547</v>
      </c>
      <c r="O505" s="7">
        <v>31.110736846923828</v>
      </c>
      <c r="P505" s="8">
        <v>2.2941176891326904</v>
      </c>
      <c r="Q505" s="49"/>
    </row>
    <row r="506" spans="1:17">
      <c r="A506" s="28">
        <v>121136603</v>
      </c>
      <c r="B506" s="22" t="s">
        <v>709</v>
      </c>
      <c r="C506" s="22" t="s">
        <v>134</v>
      </c>
      <c r="D506" s="43" t="s">
        <v>6</v>
      </c>
      <c r="E506" s="5">
        <v>33707160</v>
      </c>
      <c r="F506" s="5">
        <v>26970316</v>
      </c>
      <c r="G506" s="6">
        <v>-6736844</v>
      </c>
      <c r="H506" s="8">
        <v>-0.19986388087272644</v>
      </c>
      <c r="I506" s="5">
        <v>177.5</v>
      </c>
      <c r="J506" s="5">
        <v>100.21052551269531</v>
      </c>
      <c r="K506" s="6">
        <v>-77.289474487304688</v>
      </c>
      <c r="L506" s="8">
        <v>-0.43543365597724915</v>
      </c>
      <c r="M506" s="7">
        <v>17.857048034667969</v>
      </c>
      <c r="N506" s="7">
        <v>32.581279754638672</v>
      </c>
      <c r="O506" s="7">
        <v>14.724231719970703</v>
      </c>
      <c r="P506" s="8">
        <v>0.82456135749816895</v>
      </c>
      <c r="Q506" s="49"/>
    </row>
    <row r="507" spans="1:17">
      <c r="A507" s="28">
        <v>121395103</v>
      </c>
      <c r="B507" s="22" t="s">
        <v>719</v>
      </c>
      <c r="C507" s="22" t="s">
        <v>160</v>
      </c>
      <c r="D507" s="43" t="s">
        <v>6</v>
      </c>
      <c r="E507" s="5">
        <v>187498352</v>
      </c>
      <c r="F507" s="5">
        <v>114770080</v>
      </c>
      <c r="G507" s="6">
        <v>-72728272</v>
      </c>
      <c r="H507" s="8">
        <v>-0.38788753747940063</v>
      </c>
      <c r="I507" s="5">
        <v>1194</v>
      </c>
      <c r="J507" s="5">
        <v>572.1629638671875</v>
      </c>
      <c r="K507" s="6">
        <v>-621.8370361328125</v>
      </c>
      <c r="L507" s="8">
        <v>-0.52080154418945313</v>
      </c>
      <c r="M507" s="7">
        <v>16.805662155151367</v>
      </c>
      <c r="N507" s="7">
        <v>37.060245513916016</v>
      </c>
      <c r="O507" s="7">
        <v>20.254583358764648</v>
      </c>
      <c r="P507" s="8">
        <v>1.2052237987518311</v>
      </c>
      <c r="Q507" s="49"/>
    </row>
    <row r="508" spans="1:17">
      <c r="A508" s="28">
        <v>103027307</v>
      </c>
      <c r="B508" s="22" t="s">
        <v>271</v>
      </c>
      <c r="C508" s="22" t="s">
        <v>123</v>
      </c>
      <c r="D508" s="43" t="s">
        <v>7</v>
      </c>
      <c r="E508" s="5">
        <v>7948576</v>
      </c>
      <c r="F508" s="5">
        <v>8500767</v>
      </c>
      <c r="G508" s="6">
        <v>552191</v>
      </c>
      <c r="H508" s="8">
        <v>6.9470427930355072E-2</v>
      </c>
      <c r="I508" s="5">
        <v>50</v>
      </c>
      <c r="J508" s="5">
        <v>50</v>
      </c>
      <c r="K508" s="6">
        <v>0</v>
      </c>
      <c r="L508" s="8">
        <v>0</v>
      </c>
      <c r="M508" s="7">
        <v>32.666667938232422</v>
      </c>
      <c r="N508" s="7">
        <v>32.666667938232422</v>
      </c>
      <c r="O508" s="7">
        <v>0</v>
      </c>
      <c r="P508" s="8">
        <v>0</v>
      </c>
      <c r="Q508" s="49"/>
    </row>
    <row r="509" spans="1:17">
      <c r="A509" s="28">
        <v>102023217</v>
      </c>
      <c r="B509" s="22" t="s">
        <v>228</v>
      </c>
      <c r="C509" s="22" t="s">
        <v>123</v>
      </c>
      <c r="D509" s="43" t="s">
        <v>4</v>
      </c>
      <c r="E509" s="5">
        <v>4251516</v>
      </c>
      <c r="F509" s="5">
        <v>1854942</v>
      </c>
      <c r="G509" s="6">
        <v>-2396574</v>
      </c>
      <c r="H509" s="8">
        <v>-0.56369870901107788</v>
      </c>
      <c r="I509" s="5">
        <v>15</v>
      </c>
      <c r="J509" s="5">
        <v>0</v>
      </c>
      <c r="K509" s="6">
        <v>-15</v>
      </c>
      <c r="L509" s="8">
        <v>-1</v>
      </c>
      <c r="M509" s="7">
        <v>17.42277717590332</v>
      </c>
      <c r="N509" s="7"/>
      <c r="O509" s="7"/>
      <c r="P509" s="8"/>
      <c r="Q509" s="49"/>
    </row>
    <row r="510" spans="1:17">
      <c r="A510" s="28">
        <v>120485603</v>
      </c>
      <c r="B510" s="22" t="s">
        <v>699</v>
      </c>
      <c r="C510" s="22" t="s">
        <v>169</v>
      </c>
      <c r="D510" s="43" t="s">
        <v>6</v>
      </c>
      <c r="E510" s="5">
        <v>31714658</v>
      </c>
      <c r="F510" s="5">
        <v>18819836</v>
      </c>
      <c r="G510" s="6">
        <v>-12894822</v>
      </c>
      <c r="H510" s="8">
        <v>-0.40658870339393616</v>
      </c>
      <c r="I510" s="5">
        <v>188.5</v>
      </c>
      <c r="J510" s="5">
        <v>84.771026611328125</v>
      </c>
      <c r="K510" s="6">
        <v>-103.72897338867188</v>
      </c>
      <c r="L510" s="8">
        <v>-0.55028635263442993</v>
      </c>
      <c r="M510" s="7">
        <v>14.572559356689453</v>
      </c>
      <c r="N510" s="7">
        <v>36.100204467773438</v>
      </c>
      <c r="O510" s="7">
        <v>21.527645111083984</v>
      </c>
      <c r="P510" s="8">
        <v>1.4772727489471436</v>
      </c>
      <c r="Q510" s="49"/>
    </row>
    <row r="511" spans="1:17">
      <c r="A511" s="28">
        <v>108116003</v>
      </c>
      <c r="B511" s="22" t="s">
        <v>421</v>
      </c>
      <c r="C511" s="22" t="s">
        <v>132</v>
      </c>
      <c r="D511" s="43" t="s">
        <v>6</v>
      </c>
      <c r="E511" s="5">
        <v>24577942</v>
      </c>
      <c r="F511" s="5">
        <v>17819552</v>
      </c>
      <c r="G511" s="6">
        <v>-6758390</v>
      </c>
      <c r="H511" s="8">
        <v>-0.27497786283493042</v>
      </c>
      <c r="I511" s="5">
        <v>213.5</v>
      </c>
      <c r="J511" s="5">
        <v>123.70442962646484</v>
      </c>
      <c r="K511" s="6">
        <v>-89.795570373535156</v>
      </c>
      <c r="L511" s="8">
        <v>-0.4205881655216217</v>
      </c>
      <c r="M511" s="7">
        <v>13.912342071533203</v>
      </c>
      <c r="N511" s="7">
        <v>25.433500289916992</v>
      </c>
      <c r="O511" s="7">
        <v>11.521158218383789</v>
      </c>
      <c r="P511" s="8">
        <v>0.828125</v>
      </c>
      <c r="Q511" s="49"/>
    </row>
    <row r="512" spans="1:17">
      <c r="A512" s="28">
        <v>103022481</v>
      </c>
      <c r="B512" s="22" t="s">
        <v>249</v>
      </c>
      <c r="C512" s="22" t="s">
        <v>123</v>
      </c>
      <c r="D512" s="43" t="s">
        <v>4</v>
      </c>
      <c r="E512" s="5">
        <v>7467286</v>
      </c>
      <c r="F512" s="5">
        <v>4066537</v>
      </c>
      <c r="G512" s="6">
        <v>-3400749</v>
      </c>
      <c r="H512" s="8">
        <v>-0.45541968941688538</v>
      </c>
      <c r="I512" s="5">
        <v>57</v>
      </c>
      <c r="J512" s="5">
        <v>19.406625747680664</v>
      </c>
      <c r="K512" s="6">
        <v>-37.593376159667969</v>
      </c>
      <c r="L512" s="8">
        <v>-0.65953290462493896</v>
      </c>
      <c r="M512" s="7">
        <v>13.86620044708252</v>
      </c>
      <c r="N512" s="7">
        <v>51.998249053955078</v>
      </c>
      <c r="O512" s="7">
        <v>38.132049560546875</v>
      </c>
      <c r="P512" s="8">
        <v>2.7499997615814209</v>
      </c>
      <c r="Q512" s="49"/>
    </row>
    <row r="513" spans="1:17">
      <c r="A513" s="28">
        <v>103027352</v>
      </c>
      <c r="B513" s="22" t="s">
        <v>272</v>
      </c>
      <c r="C513" s="22" t="s">
        <v>123</v>
      </c>
      <c r="D513" s="43" t="s">
        <v>6</v>
      </c>
      <c r="E513" s="5">
        <v>90972984</v>
      </c>
      <c r="F513" s="5">
        <v>53630836</v>
      </c>
      <c r="G513" s="6">
        <v>-37342148</v>
      </c>
      <c r="H513" s="8">
        <v>-0.41047513484954834</v>
      </c>
      <c r="I513" s="5">
        <v>394</v>
      </c>
      <c r="J513" s="5">
        <v>164.62820434570313</v>
      </c>
      <c r="K513" s="6">
        <v>-229.37179565429688</v>
      </c>
      <c r="L513" s="8">
        <v>-0.58216190338134766</v>
      </c>
      <c r="M513" s="7">
        <v>22.031816482543945</v>
      </c>
      <c r="N513" s="7">
        <v>52.3255615234375</v>
      </c>
      <c r="O513" s="7">
        <v>30.293745040893555</v>
      </c>
      <c r="P513" s="8">
        <v>1.3749998807907104</v>
      </c>
      <c r="Q513" s="49"/>
    </row>
    <row r="514" spans="1:17">
      <c r="A514" s="28">
        <v>113365203</v>
      </c>
      <c r="B514" s="22" t="s">
        <v>532</v>
      </c>
      <c r="C514" s="22" t="s">
        <v>157</v>
      </c>
      <c r="D514" s="43" t="s">
        <v>6</v>
      </c>
      <c r="E514" s="5">
        <v>89462840</v>
      </c>
      <c r="F514" s="5">
        <v>61740112</v>
      </c>
      <c r="G514" s="6">
        <v>-27722728</v>
      </c>
      <c r="H514" s="8">
        <v>-0.30987980961799622</v>
      </c>
      <c r="I514" s="5">
        <v>597</v>
      </c>
      <c r="J514" s="5">
        <v>310.76205444335938</v>
      </c>
      <c r="K514" s="6">
        <v>-286.23794555664063</v>
      </c>
      <c r="L514" s="8">
        <v>-0.47946053743362427</v>
      </c>
      <c r="M514" s="7">
        <v>16.231340408325195</v>
      </c>
      <c r="N514" s="7">
        <v>33.749309539794922</v>
      </c>
      <c r="O514" s="7">
        <v>17.517969131469727</v>
      </c>
      <c r="P514" s="8">
        <v>1.079268217086792</v>
      </c>
      <c r="Q514" s="49"/>
    </row>
    <row r="515" spans="1:17">
      <c r="A515" s="28">
        <v>125236903</v>
      </c>
      <c r="B515" s="22" t="s">
        <v>809</v>
      </c>
      <c r="C515" s="22" t="s">
        <v>144</v>
      </c>
      <c r="D515" s="43" t="s">
        <v>6</v>
      </c>
      <c r="E515" s="5">
        <v>63128960</v>
      </c>
      <c r="F515" s="5">
        <v>38449056</v>
      </c>
      <c r="G515" s="6">
        <v>-24679904</v>
      </c>
      <c r="H515" s="8">
        <v>-0.39094424247741699</v>
      </c>
      <c r="I515" s="5">
        <v>544</v>
      </c>
      <c r="J515" s="5">
        <v>218.22998046875</v>
      </c>
      <c r="K515" s="6">
        <v>-325.77001953125</v>
      </c>
      <c r="L515" s="8">
        <v>-0.59884196519851685</v>
      </c>
      <c r="M515" s="7">
        <v>14.961702346801758</v>
      </c>
      <c r="N515" s="7">
        <v>42.330669403076172</v>
      </c>
      <c r="O515" s="7">
        <v>27.368967056274414</v>
      </c>
      <c r="P515" s="8">
        <v>1.829268217086792</v>
      </c>
      <c r="Q515" s="49"/>
    </row>
    <row r="516" spans="1:17">
      <c r="A516" s="28">
        <v>107657103</v>
      </c>
      <c r="B516" s="22" t="s">
        <v>391</v>
      </c>
      <c r="C516" s="22" t="s">
        <v>186</v>
      </c>
      <c r="D516" s="43" t="s">
        <v>6</v>
      </c>
      <c r="E516" s="5">
        <v>67844520</v>
      </c>
      <c r="F516" s="5">
        <v>51757948</v>
      </c>
      <c r="G516" s="6">
        <v>-16086572</v>
      </c>
      <c r="H516" s="8">
        <v>-0.23710937798023224</v>
      </c>
      <c r="I516" s="5">
        <v>409.5</v>
      </c>
      <c r="J516" s="5">
        <v>242.99917602539063</v>
      </c>
      <c r="K516" s="6">
        <v>-166.50082397460938</v>
      </c>
      <c r="L516" s="8">
        <v>-0.40659540891647339</v>
      </c>
      <c r="M516" s="7">
        <v>16.88408088684082</v>
      </c>
      <c r="N516" s="7">
        <v>30.391345977783203</v>
      </c>
      <c r="O516" s="7">
        <v>13.507265090942383</v>
      </c>
      <c r="P516" s="8">
        <v>0.80000001192092896</v>
      </c>
      <c r="Q516" s="49"/>
    </row>
    <row r="517" spans="1:17">
      <c r="A517" s="28">
        <v>105204703</v>
      </c>
      <c r="B517" s="22" t="s">
        <v>330</v>
      </c>
      <c r="C517" s="22" t="s">
        <v>141</v>
      </c>
      <c r="D517" s="43" t="s">
        <v>6</v>
      </c>
      <c r="E517" s="5">
        <v>54526632</v>
      </c>
      <c r="F517" s="5">
        <v>34539416</v>
      </c>
      <c r="G517" s="6">
        <v>-19987216</v>
      </c>
      <c r="H517" s="8">
        <v>-0.36655879020690918</v>
      </c>
      <c r="I517" s="5">
        <v>364.5</v>
      </c>
      <c r="J517" s="5">
        <v>191.47882080078125</v>
      </c>
      <c r="K517" s="6">
        <v>-173.02117919921875</v>
      </c>
      <c r="L517" s="8">
        <v>-0.47468087077140808</v>
      </c>
      <c r="M517" s="7">
        <v>13.138702392578125</v>
      </c>
      <c r="N517" s="7">
        <v>25.304166793823242</v>
      </c>
      <c r="O517" s="7">
        <v>12.165464401245117</v>
      </c>
      <c r="P517" s="8">
        <v>0.9259258508682251</v>
      </c>
      <c r="Q517" s="49"/>
    </row>
    <row r="518" spans="1:17">
      <c r="A518" s="28">
        <v>122098103</v>
      </c>
      <c r="B518" s="22" t="s">
        <v>743</v>
      </c>
      <c r="C518" s="22" t="s">
        <v>130</v>
      </c>
      <c r="D518" s="43" t="s">
        <v>6</v>
      </c>
      <c r="E518" s="5">
        <v>141367776</v>
      </c>
      <c r="F518" s="5">
        <v>88814384</v>
      </c>
      <c r="G518" s="6">
        <v>-52553392</v>
      </c>
      <c r="H518" s="8">
        <v>-0.37174943089485168</v>
      </c>
      <c r="I518" s="5">
        <v>864.5</v>
      </c>
      <c r="J518" s="5">
        <v>409.50469970703125</v>
      </c>
      <c r="K518" s="6">
        <v>-454.99530029296875</v>
      </c>
      <c r="L518" s="8">
        <v>-0.52631032466888428</v>
      </c>
      <c r="M518" s="7">
        <v>15.806092262268066</v>
      </c>
      <c r="N518" s="7">
        <v>33.774337768554688</v>
      </c>
      <c r="O518" s="7">
        <v>17.968246459960938</v>
      </c>
      <c r="P518" s="8">
        <v>1.1367924213409424</v>
      </c>
      <c r="Q518" s="49"/>
    </row>
    <row r="519" spans="1:17">
      <c r="A519" s="28">
        <v>128326303</v>
      </c>
      <c r="B519" s="22" t="s">
        <v>923</v>
      </c>
      <c r="C519" s="22" t="s">
        <v>153</v>
      </c>
      <c r="D519" s="43" t="s">
        <v>6</v>
      </c>
      <c r="E519" s="5">
        <v>18357398</v>
      </c>
      <c r="F519" s="5">
        <v>9735760</v>
      </c>
      <c r="G519" s="6">
        <v>-8621638</v>
      </c>
      <c r="H519" s="8">
        <v>-0.46965467929840088</v>
      </c>
      <c r="I519" s="5">
        <v>116.5</v>
      </c>
      <c r="J519" s="5">
        <v>40.730751037597656</v>
      </c>
      <c r="K519" s="6">
        <v>-75.769248962402344</v>
      </c>
      <c r="L519" s="8">
        <v>-0.65037983655929565</v>
      </c>
      <c r="M519" s="7">
        <v>13.065393447875977</v>
      </c>
      <c r="N519" s="7">
        <v>34.651695251464844</v>
      </c>
      <c r="O519" s="7">
        <v>21.586301803588867</v>
      </c>
      <c r="P519" s="8">
        <v>1.6521738767623901</v>
      </c>
      <c r="Q519" s="49"/>
    </row>
    <row r="520" spans="1:17">
      <c r="A520" s="28">
        <v>110147003</v>
      </c>
      <c r="B520" s="22" t="s">
        <v>461</v>
      </c>
      <c r="C520" s="22" t="s">
        <v>135</v>
      </c>
      <c r="D520" s="43" t="s">
        <v>6</v>
      </c>
      <c r="E520" s="5">
        <v>31209342</v>
      </c>
      <c r="F520" s="5">
        <v>19826532</v>
      </c>
      <c r="G520" s="6">
        <v>-11382810</v>
      </c>
      <c r="H520" s="8">
        <v>-0.36472445726394653</v>
      </c>
      <c r="I520" s="5">
        <v>188</v>
      </c>
      <c r="J520" s="5">
        <v>78.241973876953125</v>
      </c>
      <c r="K520" s="6">
        <v>-109.75802612304688</v>
      </c>
      <c r="L520" s="8">
        <v>-0.58381927013397217</v>
      </c>
      <c r="M520" s="7">
        <v>15.54469108581543</v>
      </c>
      <c r="N520" s="7">
        <v>37.695873260498047</v>
      </c>
      <c r="O520" s="7">
        <v>22.151182174682617</v>
      </c>
      <c r="P520" s="8">
        <v>1.4249998331069946</v>
      </c>
      <c r="Q520" s="49"/>
    </row>
    <row r="521" spans="1:17">
      <c r="A521" s="28">
        <v>122098202</v>
      </c>
      <c r="B521" s="22" t="s">
        <v>744</v>
      </c>
      <c r="C521" s="22" t="s">
        <v>130</v>
      </c>
      <c r="D521" s="43" t="s">
        <v>6</v>
      </c>
      <c r="E521" s="5">
        <v>227658464</v>
      </c>
      <c r="F521" s="5">
        <v>122166312</v>
      </c>
      <c r="G521" s="6">
        <v>-105492152</v>
      </c>
      <c r="H521" s="8">
        <v>-0.46337899565696716</v>
      </c>
      <c r="I521" s="5">
        <v>1502.5</v>
      </c>
      <c r="J521" s="5">
        <v>489.78009033203125</v>
      </c>
      <c r="K521" s="6">
        <v>-1012.7199096679688</v>
      </c>
      <c r="L521" s="8">
        <v>-0.67402321100234985</v>
      </c>
      <c r="M521" s="7">
        <v>13.106870651245117</v>
      </c>
      <c r="N521" s="7">
        <v>46.360546112060547</v>
      </c>
      <c r="O521" s="7">
        <v>33.253677368164063</v>
      </c>
      <c r="P521" s="8">
        <v>2.5371179580688477</v>
      </c>
      <c r="Q521" s="49"/>
    </row>
    <row r="522" spans="1:17">
      <c r="A522" s="28">
        <v>127043430</v>
      </c>
      <c r="B522" s="22" t="s">
        <v>903</v>
      </c>
      <c r="C522" s="22" t="s">
        <v>125</v>
      </c>
      <c r="D522" s="43" t="s">
        <v>4</v>
      </c>
      <c r="E522" s="5">
        <v>168251200</v>
      </c>
      <c r="F522" s="5">
        <v>98110736</v>
      </c>
      <c r="G522" s="6">
        <v>-70140464</v>
      </c>
      <c r="H522" s="8">
        <v>-0.41687941551208496</v>
      </c>
      <c r="I522" s="5">
        <v>717.5</v>
      </c>
      <c r="J522" s="5">
        <v>161.6651611328125</v>
      </c>
      <c r="K522" s="6">
        <v>-555.8348388671875</v>
      </c>
      <c r="L522" s="8">
        <v>-0.77468270063400269</v>
      </c>
      <c r="M522" s="7">
        <v>25.569599151611328</v>
      </c>
      <c r="N522" s="7">
        <v>132.55818176269531</v>
      </c>
      <c r="O522" s="7">
        <v>106.98858642578125</v>
      </c>
      <c r="P522" s="8">
        <v>4.1842103004455566</v>
      </c>
      <c r="Q522" s="49"/>
    </row>
    <row r="523" spans="1:17">
      <c r="A523" s="28">
        <v>115220003</v>
      </c>
      <c r="B523" s="22" t="s">
        <v>578</v>
      </c>
      <c r="C523" s="22" t="s">
        <v>123</v>
      </c>
      <c r="D523" s="43" t="s">
        <v>4</v>
      </c>
      <c r="E523" s="5">
        <v>14821899</v>
      </c>
      <c r="F523" s="5">
        <v>8208482</v>
      </c>
      <c r="G523" s="6">
        <v>-6613417</v>
      </c>
      <c r="H523" s="8">
        <v>-0.44619229435920715</v>
      </c>
      <c r="I523" s="5">
        <v>99.5</v>
      </c>
      <c r="J523" s="5">
        <v>23.317895889282227</v>
      </c>
      <c r="K523" s="6">
        <v>-76.182106018066406</v>
      </c>
      <c r="L523" s="8">
        <v>-0.76564931869506836</v>
      </c>
      <c r="M523" s="7">
        <v>11.988785743713379</v>
      </c>
      <c r="N523" s="7">
        <v>69.934585571289063</v>
      </c>
      <c r="O523" s="7">
        <v>57.94580078125</v>
      </c>
      <c r="P523" s="8">
        <v>4.8333334922790527</v>
      </c>
      <c r="Q523" s="49"/>
    </row>
    <row r="524" spans="1:17">
      <c r="A524" s="28">
        <v>124150004</v>
      </c>
      <c r="B524" s="22" t="s">
        <v>779</v>
      </c>
      <c r="C524" s="22" t="s">
        <v>136</v>
      </c>
      <c r="D524" s="43" t="s">
        <v>4</v>
      </c>
      <c r="E524" s="5">
        <v>56580500</v>
      </c>
      <c r="F524" s="5">
        <v>34822352</v>
      </c>
      <c r="G524" s="6">
        <v>-21758148</v>
      </c>
      <c r="H524" s="8">
        <v>-0.38455206155776978</v>
      </c>
      <c r="I524" s="5">
        <v>299.5</v>
      </c>
      <c r="J524" s="5">
        <v>124.23968505859375</v>
      </c>
      <c r="K524" s="6">
        <v>-175.26031494140625</v>
      </c>
      <c r="L524" s="8">
        <v>-0.58517634868621826</v>
      </c>
      <c r="M524" s="7">
        <v>17.880680084228516</v>
      </c>
      <c r="N524" s="7">
        <v>48.892482757568359</v>
      </c>
      <c r="O524" s="7">
        <v>31.011802673339844</v>
      </c>
      <c r="P524" s="8">
        <v>1.7343748807907104</v>
      </c>
      <c r="Q524" s="49"/>
    </row>
    <row r="525" spans="1:17">
      <c r="A525" s="28">
        <v>123460001</v>
      </c>
      <c r="B525" s="22" t="s">
        <v>748</v>
      </c>
      <c r="C525" s="22" t="s">
        <v>167</v>
      </c>
      <c r="D525" s="43" t="s">
        <v>4</v>
      </c>
      <c r="E525" s="5">
        <v>36086672</v>
      </c>
      <c r="F525" s="5">
        <v>23511084</v>
      </c>
      <c r="G525" s="6">
        <v>-12575588</v>
      </c>
      <c r="H525" s="8">
        <v>-0.34848290681838989</v>
      </c>
      <c r="I525" s="5">
        <v>198</v>
      </c>
      <c r="J525" s="5">
        <v>84.437942504882813</v>
      </c>
      <c r="K525" s="6">
        <v>-113.56205749511719</v>
      </c>
      <c r="L525" s="8">
        <v>-0.57354575395584106</v>
      </c>
      <c r="M525" s="7">
        <v>18.80634880065918</v>
      </c>
      <c r="N525" s="7">
        <v>46.588455200195313</v>
      </c>
      <c r="O525" s="7">
        <v>27.782106399536133</v>
      </c>
      <c r="P525" s="8">
        <v>1.4772727489471436</v>
      </c>
      <c r="Q525" s="49"/>
    </row>
    <row r="526" spans="1:17">
      <c r="A526" s="28">
        <v>126510004</v>
      </c>
      <c r="B526" s="22" t="s">
        <v>820</v>
      </c>
      <c r="C526" s="22" t="s">
        <v>172</v>
      </c>
      <c r="D526" s="43" t="s">
        <v>4</v>
      </c>
      <c r="E526" s="5">
        <v>9740209</v>
      </c>
      <c r="F526" s="5">
        <v>6145290</v>
      </c>
      <c r="G526" s="6">
        <v>-3594919</v>
      </c>
      <c r="H526" s="8">
        <v>-0.36908027529716492</v>
      </c>
      <c r="I526" s="5">
        <v>63</v>
      </c>
      <c r="J526" s="5">
        <v>21.19012451171875</v>
      </c>
      <c r="K526" s="6">
        <v>-41.80987548828125</v>
      </c>
      <c r="L526" s="8">
        <v>-0.66364884376525879</v>
      </c>
      <c r="M526" s="7">
        <v>15.231542587280273</v>
      </c>
      <c r="N526" s="7">
        <v>76.15771484375</v>
      </c>
      <c r="O526" s="7">
        <v>60.926170349121094</v>
      </c>
      <c r="P526" s="8">
        <v>4</v>
      </c>
      <c r="Q526" s="49"/>
    </row>
    <row r="527" spans="1:17">
      <c r="A527" s="28">
        <v>113365303</v>
      </c>
      <c r="B527" s="22" t="s">
        <v>533</v>
      </c>
      <c r="C527" s="22" t="s">
        <v>157</v>
      </c>
      <c r="D527" s="43" t="s">
        <v>6</v>
      </c>
      <c r="E527" s="5">
        <v>39317116</v>
      </c>
      <c r="F527" s="5">
        <v>19492688</v>
      </c>
      <c r="G527" s="6">
        <v>-19824428</v>
      </c>
      <c r="H527" s="8">
        <v>-0.50421875715255737</v>
      </c>
      <c r="I527" s="5">
        <v>184</v>
      </c>
      <c r="J527" s="5">
        <v>35.511474609375</v>
      </c>
      <c r="K527" s="6">
        <v>-148.488525390625</v>
      </c>
      <c r="L527" s="8">
        <v>-0.80700284242630005</v>
      </c>
      <c r="M527" s="7">
        <v>13.086069107055664</v>
      </c>
      <c r="N527" s="7">
        <v>71.661811828613281</v>
      </c>
      <c r="O527" s="7">
        <v>58.57574462890625</v>
      </c>
      <c r="P527" s="8">
        <v>4.4761910438537598</v>
      </c>
      <c r="Q527" s="49"/>
    </row>
    <row r="528" spans="1:17">
      <c r="A528" s="28">
        <v>123466103</v>
      </c>
      <c r="B528" s="22" t="s">
        <v>764</v>
      </c>
      <c r="C528" s="22" t="s">
        <v>167</v>
      </c>
      <c r="D528" s="43" t="s">
        <v>6</v>
      </c>
      <c r="E528" s="5">
        <v>111480008</v>
      </c>
      <c r="F528" s="5">
        <v>67557760</v>
      </c>
      <c r="G528" s="6">
        <v>-43922248</v>
      </c>
      <c r="H528" s="8">
        <v>-0.39399215579032898</v>
      </c>
      <c r="I528" s="5">
        <v>722.5</v>
      </c>
      <c r="J528" s="5">
        <v>314.07571411132813</v>
      </c>
      <c r="K528" s="6">
        <v>-408.42428588867188</v>
      </c>
      <c r="L528" s="8">
        <v>-0.56529313325881958</v>
      </c>
      <c r="M528" s="7">
        <v>14.452677726745605</v>
      </c>
      <c r="N528" s="7">
        <v>35.112594604492188</v>
      </c>
      <c r="O528" s="7">
        <v>20.659915924072266</v>
      </c>
      <c r="P528" s="8">
        <v>1.4294871091842651</v>
      </c>
      <c r="Q528" s="49"/>
    </row>
    <row r="529" spans="1:17">
      <c r="A529" s="28">
        <v>105250001</v>
      </c>
      <c r="B529" s="22" t="s">
        <v>331</v>
      </c>
      <c r="C529" s="22" t="s">
        <v>146</v>
      </c>
      <c r="D529" s="43" t="s">
        <v>4</v>
      </c>
      <c r="E529" s="5">
        <v>8880919</v>
      </c>
      <c r="F529" s="5">
        <v>6324022</v>
      </c>
      <c r="G529" s="6">
        <v>-2556897</v>
      </c>
      <c r="H529" s="8">
        <v>-0.28790906071662903</v>
      </c>
      <c r="I529" s="5">
        <v>77.5</v>
      </c>
      <c r="J529" s="5">
        <v>42.557731628417969</v>
      </c>
      <c r="K529" s="6">
        <v>-34.942268371582031</v>
      </c>
      <c r="L529" s="8">
        <v>-0.45086798071861267</v>
      </c>
      <c r="M529" s="7">
        <v>16.460342407226563</v>
      </c>
      <c r="N529" s="7">
        <v>41.150856018066406</v>
      </c>
      <c r="O529" s="7">
        <v>24.690513610839844</v>
      </c>
      <c r="P529" s="8">
        <v>1.5</v>
      </c>
      <c r="Q529" s="49"/>
    </row>
    <row r="530" spans="1:17">
      <c r="A530" s="28">
        <v>101636503</v>
      </c>
      <c r="B530" s="22" t="s">
        <v>219</v>
      </c>
      <c r="C530" s="22" t="s">
        <v>184</v>
      </c>
      <c r="D530" s="43" t="s">
        <v>6</v>
      </c>
      <c r="E530" s="5">
        <v>68297312</v>
      </c>
      <c r="F530" s="5">
        <v>46069168</v>
      </c>
      <c r="G530" s="6">
        <v>-22228144</v>
      </c>
      <c r="H530" s="8">
        <v>-0.32546147704124451</v>
      </c>
      <c r="I530" s="5">
        <v>455.5</v>
      </c>
      <c r="J530" s="5">
        <v>236.14700317382813</v>
      </c>
      <c r="K530" s="6">
        <v>-219.35299682617188</v>
      </c>
      <c r="L530" s="8">
        <v>-0.48156529664993286</v>
      </c>
      <c r="M530" s="7">
        <v>15.494596481323242</v>
      </c>
      <c r="N530" s="7">
        <v>29.405803680419922</v>
      </c>
      <c r="O530" s="7">
        <v>13.91120719909668</v>
      </c>
      <c r="P530" s="8">
        <v>0.89781022071838379</v>
      </c>
      <c r="Q530" s="49"/>
    </row>
    <row r="531" spans="1:17">
      <c r="A531" s="28">
        <v>126513280</v>
      </c>
      <c r="B531" s="22" t="s">
        <v>862</v>
      </c>
      <c r="C531" s="22" t="s">
        <v>172</v>
      </c>
      <c r="D531" s="43" t="s">
        <v>4</v>
      </c>
      <c r="E531" s="5">
        <v>19472168</v>
      </c>
      <c r="F531" s="5">
        <v>13213004</v>
      </c>
      <c r="G531" s="6">
        <v>-6259164</v>
      </c>
      <c r="H531" s="8">
        <v>-0.32144156098365784</v>
      </c>
      <c r="I531" s="5">
        <v>147</v>
      </c>
      <c r="J531" s="5">
        <v>74.845054626464844</v>
      </c>
      <c r="K531" s="6">
        <v>-72.154945373535156</v>
      </c>
      <c r="L531" s="8">
        <v>-0.49084997177124023</v>
      </c>
      <c r="M531" s="7">
        <v>14.069216728210449</v>
      </c>
      <c r="N531" s="7">
        <v>30.730131149291992</v>
      </c>
      <c r="O531" s="7">
        <v>16.660915374755859</v>
      </c>
      <c r="P531" s="8">
        <v>1.1842105388641357</v>
      </c>
      <c r="Q531" s="49"/>
    </row>
    <row r="532" spans="1:17">
      <c r="A532" s="28">
        <v>126515001</v>
      </c>
      <c r="B532" s="22" t="s">
        <v>876</v>
      </c>
      <c r="C532" s="22" t="s">
        <v>172</v>
      </c>
      <c r="D532" s="43" t="s">
        <v>6</v>
      </c>
      <c r="E532" s="5">
        <v>4508920320</v>
      </c>
      <c r="F532" s="5">
        <v>3634449408</v>
      </c>
      <c r="G532" s="6">
        <v>-874470912</v>
      </c>
      <c r="H532" s="8">
        <v>-0.19394241273403168</v>
      </c>
      <c r="I532" s="5">
        <v>18348</v>
      </c>
      <c r="J532" s="5">
        <v>12342.189453125</v>
      </c>
      <c r="K532" s="6">
        <v>-6005.810546875</v>
      </c>
      <c r="L532" s="8">
        <v>-0.32732781767845154</v>
      </c>
      <c r="M532" s="7">
        <v>29.183629989624023</v>
      </c>
      <c r="N532" s="7">
        <v>45.973403930664063</v>
      </c>
      <c r="O532" s="7">
        <v>16.789773941040039</v>
      </c>
      <c r="P532" s="8">
        <v>0.57531476020812988</v>
      </c>
      <c r="Q532" s="49"/>
    </row>
    <row r="533" spans="1:17">
      <c r="A533" s="28">
        <v>126510009</v>
      </c>
      <c r="B533" s="22" t="s">
        <v>825</v>
      </c>
      <c r="C533" s="22" t="s">
        <v>172</v>
      </c>
      <c r="D533" s="43" t="s">
        <v>4</v>
      </c>
      <c r="E533" s="5">
        <v>9566361</v>
      </c>
      <c r="F533" s="5">
        <v>6482135</v>
      </c>
      <c r="G533" s="6">
        <v>-3084226</v>
      </c>
      <c r="H533" s="8">
        <v>-0.32240325212478638</v>
      </c>
      <c r="I533" s="5">
        <v>68</v>
      </c>
      <c r="J533" s="5">
        <v>32.6156005859375</v>
      </c>
      <c r="K533" s="6">
        <v>-35.3843994140625</v>
      </c>
      <c r="L533" s="8">
        <v>-0.52035880088806152</v>
      </c>
      <c r="M533" s="7">
        <v>17.19285774230957</v>
      </c>
      <c r="N533" s="7">
        <v>42.982143402099609</v>
      </c>
      <c r="O533" s="7">
        <v>25.789285659790039</v>
      </c>
      <c r="P533" s="8">
        <v>1.5</v>
      </c>
      <c r="Q533" s="49"/>
    </row>
    <row r="534" spans="1:17">
      <c r="A534" s="28">
        <v>126510929</v>
      </c>
      <c r="B534" s="22" t="s">
        <v>837</v>
      </c>
      <c r="C534" s="22" t="s">
        <v>172</v>
      </c>
      <c r="D534" s="43" t="s">
        <v>4</v>
      </c>
      <c r="E534" s="5">
        <v>4034552</v>
      </c>
      <c r="F534" s="5">
        <v>3466447</v>
      </c>
      <c r="G534" s="6">
        <v>-568105</v>
      </c>
      <c r="H534" s="8">
        <v>-0.14080993831157684</v>
      </c>
      <c r="I534" s="5">
        <v>20.5</v>
      </c>
      <c r="J534" s="5">
        <v>13.538759231567383</v>
      </c>
      <c r="K534" s="6">
        <v>-6.9612407684326172</v>
      </c>
      <c r="L534" s="8">
        <v>-0.3395727276802063</v>
      </c>
      <c r="M534" s="7">
        <v>13.05525016784668</v>
      </c>
      <c r="N534" s="7">
        <v>19.582874298095703</v>
      </c>
      <c r="O534" s="7">
        <v>6.5276241302490234</v>
      </c>
      <c r="P534" s="8">
        <v>0.49999994039535522</v>
      </c>
      <c r="Q534" s="49"/>
    </row>
    <row r="535" spans="1:17">
      <c r="A535" s="28">
        <v>126510016</v>
      </c>
      <c r="B535" s="22" t="s">
        <v>831</v>
      </c>
      <c r="C535" s="22" t="s">
        <v>172</v>
      </c>
      <c r="D535" s="43" t="s">
        <v>4</v>
      </c>
      <c r="E535" s="5">
        <v>3863864</v>
      </c>
      <c r="F535" s="5">
        <v>2626272</v>
      </c>
      <c r="G535" s="6">
        <v>-1237592</v>
      </c>
      <c r="H535" s="8">
        <v>-0.32029905915260315</v>
      </c>
      <c r="I535" s="5">
        <v>36.5</v>
      </c>
      <c r="J535" s="5">
        <v>16.786304473876953</v>
      </c>
      <c r="K535" s="6">
        <v>-19.713695526123047</v>
      </c>
      <c r="L535" s="8">
        <v>-0.54010123014450073</v>
      </c>
      <c r="M535" s="7">
        <v>16.726583480834961</v>
      </c>
      <c r="N535" s="7">
        <v>50.17974853515625</v>
      </c>
      <c r="O535" s="7">
        <v>33.453163146972656</v>
      </c>
      <c r="P535" s="8">
        <v>1.9999998807907104</v>
      </c>
      <c r="Q535" s="49"/>
    </row>
    <row r="536" spans="1:17">
      <c r="A536" s="28">
        <v>126513400</v>
      </c>
      <c r="B536" s="22" t="s">
        <v>865</v>
      </c>
      <c r="C536" s="22" t="s">
        <v>172</v>
      </c>
      <c r="D536" s="43" t="s">
        <v>4</v>
      </c>
      <c r="E536" s="5">
        <v>37565704</v>
      </c>
      <c r="F536" s="5">
        <v>26546148</v>
      </c>
      <c r="G536" s="6">
        <v>-11019556</v>
      </c>
      <c r="H536" s="8">
        <v>-0.29334086179733276</v>
      </c>
      <c r="I536" s="5">
        <v>212</v>
      </c>
      <c r="J536" s="5">
        <v>100.58763122558594</v>
      </c>
      <c r="K536" s="6">
        <v>-111.41236877441406</v>
      </c>
      <c r="L536" s="8">
        <v>-0.52553004026412964</v>
      </c>
      <c r="M536" s="7">
        <v>17.878654479980469</v>
      </c>
      <c r="N536" s="7">
        <v>38.692611694335938</v>
      </c>
      <c r="O536" s="7">
        <v>20.813957214355469</v>
      </c>
      <c r="P536" s="8">
        <v>1.1641792058944702</v>
      </c>
      <c r="Q536" s="49"/>
    </row>
    <row r="537" spans="1:17">
      <c r="A537" s="28">
        <v>110177003</v>
      </c>
      <c r="B537" s="22" t="s">
        <v>469</v>
      </c>
      <c r="C537" s="22" t="s">
        <v>138</v>
      </c>
      <c r="D537" s="43" t="s">
        <v>6</v>
      </c>
      <c r="E537" s="5">
        <v>31084602</v>
      </c>
      <c r="F537" s="5">
        <v>18848478</v>
      </c>
      <c r="G537" s="6">
        <v>-12236124</v>
      </c>
      <c r="H537" s="8">
        <v>-0.39363938570022583</v>
      </c>
      <c r="I537" s="5">
        <v>248.5</v>
      </c>
      <c r="J537" s="5">
        <v>112.14266204833984</v>
      </c>
      <c r="K537" s="6">
        <v>-136.35733032226563</v>
      </c>
      <c r="L537" s="8">
        <v>-0.54872167110443115</v>
      </c>
      <c r="M537" s="7">
        <v>12.796775817871094</v>
      </c>
      <c r="N537" s="7">
        <v>28.579465866088867</v>
      </c>
      <c r="O537" s="7">
        <v>15.782690048217773</v>
      </c>
      <c r="P537" s="8">
        <v>1.2333333492279053</v>
      </c>
      <c r="Q537" s="49"/>
    </row>
    <row r="538" spans="1:17">
      <c r="A538" s="28">
        <v>124157203</v>
      </c>
      <c r="B538" s="22" t="s">
        <v>792</v>
      </c>
      <c r="C538" s="22" t="s">
        <v>136</v>
      </c>
      <c r="D538" s="43" t="s">
        <v>6</v>
      </c>
      <c r="E538" s="5">
        <v>94204936</v>
      </c>
      <c r="F538" s="5">
        <v>55826168</v>
      </c>
      <c r="G538" s="6">
        <v>-38378768</v>
      </c>
      <c r="H538" s="8">
        <v>-0.4073965847492218</v>
      </c>
      <c r="I538" s="5">
        <v>538</v>
      </c>
      <c r="J538" s="5">
        <v>209.14694213867188</v>
      </c>
      <c r="K538" s="6">
        <v>-328.85305786132813</v>
      </c>
      <c r="L538" s="8">
        <v>-0.61125105619430542</v>
      </c>
      <c r="M538" s="7">
        <v>15.549958229064941</v>
      </c>
      <c r="N538" s="7">
        <v>42.799407958984375</v>
      </c>
      <c r="O538" s="7">
        <v>27.24945068359375</v>
      </c>
      <c r="P538" s="8">
        <v>1.7523808479309082</v>
      </c>
      <c r="Q538" s="49"/>
    </row>
    <row r="539" spans="1:17">
      <c r="A539" s="28">
        <v>129546003</v>
      </c>
      <c r="B539" s="22" t="s">
        <v>932</v>
      </c>
      <c r="C539" s="22" t="s">
        <v>175</v>
      </c>
      <c r="D539" s="43" t="s">
        <v>6</v>
      </c>
      <c r="E539" s="5">
        <v>26353608</v>
      </c>
      <c r="F539" s="5">
        <v>19435974</v>
      </c>
      <c r="G539" s="6">
        <v>-6917634</v>
      </c>
      <c r="H539" s="8">
        <v>-0.26249286532402039</v>
      </c>
      <c r="I539" s="5">
        <v>197</v>
      </c>
      <c r="J539" s="5">
        <v>120.7115478515625</v>
      </c>
      <c r="K539" s="6">
        <v>-76.2884521484375</v>
      </c>
      <c r="L539" s="8">
        <v>-0.38725101947784424</v>
      </c>
      <c r="M539" s="7">
        <v>13.493650436401367</v>
      </c>
      <c r="N539" s="7">
        <v>22.489416122436523</v>
      </c>
      <c r="O539" s="7">
        <v>8.9957656860351563</v>
      </c>
      <c r="P539" s="8">
        <v>0.66666656732559204</v>
      </c>
      <c r="Q539" s="49"/>
    </row>
    <row r="540" spans="1:17">
      <c r="A540" s="28">
        <v>103021003</v>
      </c>
      <c r="B540" s="22" t="s">
        <v>240</v>
      </c>
      <c r="C540" s="22" t="s">
        <v>123</v>
      </c>
      <c r="D540" s="43" t="s">
        <v>6</v>
      </c>
      <c r="E540" s="5">
        <v>101227632</v>
      </c>
      <c r="F540" s="5">
        <v>65113140</v>
      </c>
      <c r="G540" s="6">
        <v>-36114492</v>
      </c>
      <c r="H540" s="8">
        <v>-0.35676515102386475</v>
      </c>
      <c r="I540" s="5">
        <v>505.5</v>
      </c>
      <c r="J540" s="5">
        <v>200.97341918945313</v>
      </c>
      <c r="K540" s="6">
        <v>-304.52658081054688</v>
      </c>
      <c r="L540" s="8">
        <v>-0.60242646932601929</v>
      </c>
      <c r="M540" s="7">
        <v>14.821504592895508</v>
      </c>
      <c r="N540" s="7">
        <v>36.875904083251953</v>
      </c>
      <c r="O540" s="7">
        <v>22.054399490356445</v>
      </c>
      <c r="P540" s="8">
        <v>1.4880000352859497</v>
      </c>
      <c r="Q540" s="49"/>
    </row>
    <row r="541" spans="1:17">
      <c r="A541" s="28">
        <v>102027451</v>
      </c>
      <c r="B541" s="22" t="s">
        <v>229</v>
      </c>
      <c r="C541" s="22" t="s">
        <v>123</v>
      </c>
      <c r="D541" s="43" t="s">
        <v>6</v>
      </c>
      <c r="E541" s="5">
        <v>713644672</v>
      </c>
      <c r="F541" s="5">
        <v>463516416</v>
      </c>
      <c r="G541" s="6">
        <v>-250128256</v>
      </c>
      <c r="H541" s="8">
        <v>-0.35049411654472351</v>
      </c>
      <c r="I541" s="5">
        <v>4057.5</v>
      </c>
      <c r="J541" s="5">
        <v>1973.8426513671875</v>
      </c>
      <c r="K541" s="6">
        <v>-2083.6572265625</v>
      </c>
      <c r="L541" s="8">
        <v>-0.51353228092193604</v>
      </c>
      <c r="M541" s="7">
        <v>13.415278434753418</v>
      </c>
      <c r="N541" s="7">
        <v>29.69310188293457</v>
      </c>
      <c r="O541" s="7">
        <v>16.277824401855469</v>
      </c>
      <c r="P541" s="8">
        <v>1.2133795022964478</v>
      </c>
      <c r="Q541" s="49"/>
    </row>
    <row r="542" spans="1:17">
      <c r="A542" s="28">
        <v>118406602</v>
      </c>
      <c r="B542" s="22" t="s">
        <v>651</v>
      </c>
      <c r="C542" s="22" t="s">
        <v>161</v>
      </c>
      <c r="D542" s="43" t="s">
        <v>6</v>
      </c>
      <c r="E542" s="5">
        <v>53254460</v>
      </c>
      <c r="F542" s="5">
        <v>38492392</v>
      </c>
      <c r="G542" s="6">
        <v>-14762068</v>
      </c>
      <c r="H542" s="8">
        <v>-0.27719873189926147</v>
      </c>
      <c r="I542" s="5">
        <v>339</v>
      </c>
      <c r="J542" s="5">
        <v>196.8597412109375</v>
      </c>
      <c r="K542" s="6">
        <v>-142.1402587890625</v>
      </c>
      <c r="L542" s="8">
        <v>-0.41929280757904053</v>
      </c>
      <c r="M542" s="7">
        <v>18.680788040161133</v>
      </c>
      <c r="N542" s="7">
        <v>34.472793579101563</v>
      </c>
      <c r="O542" s="7">
        <v>15.79200553894043</v>
      </c>
      <c r="P542" s="8">
        <v>0.84536075592041016</v>
      </c>
      <c r="Q542" s="49"/>
    </row>
    <row r="543" spans="1:17">
      <c r="A543" s="28">
        <v>120455203</v>
      </c>
      <c r="B543" s="22" t="s">
        <v>687</v>
      </c>
      <c r="C543" s="22" t="s">
        <v>166</v>
      </c>
      <c r="D543" s="43" t="s">
        <v>6</v>
      </c>
      <c r="E543" s="5">
        <v>99200168</v>
      </c>
      <c r="F543" s="5">
        <v>51151352</v>
      </c>
      <c r="G543" s="6">
        <v>-48048816</v>
      </c>
      <c r="H543" s="8">
        <v>-0.48436224460601807</v>
      </c>
      <c r="I543" s="5">
        <v>676.5</v>
      </c>
      <c r="J543" s="5">
        <v>246.28659057617188</v>
      </c>
      <c r="K543" s="6">
        <v>-430.21340942382813</v>
      </c>
      <c r="L543" s="8">
        <v>-0.63594001531600952</v>
      </c>
      <c r="M543" s="7">
        <v>14.573768615722656</v>
      </c>
      <c r="N543" s="7">
        <v>43.860103607177734</v>
      </c>
      <c r="O543" s="7">
        <v>29.286334991455078</v>
      </c>
      <c r="P543" s="8">
        <v>2.009523868560791</v>
      </c>
      <c r="Q543" s="49"/>
    </row>
    <row r="544" spans="1:17">
      <c r="A544" s="28">
        <v>103027503</v>
      </c>
      <c r="B544" s="22" t="s">
        <v>273</v>
      </c>
      <c r="C544" s="22" t="s">
        <v>123</v>
      </c>
      <c r="D544" s="43" t="s">
        <v>6</v>
      </c>
      <c r="E544" s="5">
        <v>114719024</v>
      </c>
      <c r="F544" s="5">
        <v>90561136</v>
      </c>
      <c r="G544" s="6">
        <v>-24157888</v>
      </c>
      <c r="H544" s="8">
        <v>-0.21058310568332672</v>
      </c>
      <c r="I544" s="5">
        <v>426.5</v>
      </c>
      <c r="J544" s="5">
        <v>213.02780151367188</v>
      </c>
      <c r="K544" s="6">
        <v>-213.47219848632813</v>
      </c>
      <c r="L544" s="8">
        <v>-0.50052100419998169</v>
      </c>
      <c r="M544" s="7">
        <v>17.974254608154297</v>
      </c>
      <c r="N544" s="7">
        <v>37.219413757324219</v>
      </c>
      <c r="O544" s="7">
        <v>19.245159149169922</v>
      </c>
      <c r="P544" s="8">
        <v>1.0707069635391235</v>
      </c>
      <c r="Q544" s="49"/>
    </row>
    <row r="545" spans="1:17">
      <c r="A545" s="28">
        <v>120455403</v>
      </c>
      <c r="B545" s="22" t="s">
        <v>688</v>
      </c>
      <c r="C545" s="22" t="s">
        <v>166</v>
      </c>
      <c r="D545" s="43" t="s">
        <v>6</v>
      </c>
      <c r="E545" s="5">
        <v>212285664</v>
      </c>
      <c r="F545" s="5">
        <v>107302536</v>
      </c>
      <c r="G545" s="6">
        <v>-104983128</v>
      </c>
      <c r="H545" s="8">
        <v>-0.49453705549240112</v>
      </c>
      <c r="I545" s="5">
        <v>1299</v>
      </c>
      <c r="J545" s="5">
        <v>458.46737670898438</v>
      </c>
      <c r="K545" s="6">
        <v>-840.5325927734375</v>
      </c>
      <c r="L545" s="8">
        <v>-0.64706128835678101</v>
      </c>
      <c r="M545" s="7">
        <v>12.759882926940918</v>
      </c>
      <c r="N545" s="7">
        <v>37.659736633300781</v>
      </c>
      <c r="O545" s="7">
        <v>24.899852752685547</v>
      </c>
      <c r="P545" s="8">
        <v>1.951417088508606</v>
      </c>
      <c r="Q545" s="49"/>
    </row>
    <row r="546" spans="1:17">
      <c r="A546" s="28">
        <v>109426303</v>
      </c>
      <c r="B546" s="22" t="s">
        <v>447</v>
      </c>
      <c r="C546" s="22" t="s">
        <v>189</v>
      </c>
      <c r="D546" s="43" t="s">
        <v>6</v>
      </c>
      <c r="E546" s="5">
        <v>15419885</v>
      </c>
      <c r="F546" s="5">
        <v>9990585</v>
      </c>
      <c r="G546" s="6">
        <v>-5429300</v>
      </c>
      <c r="H546" s="8">
        <v>-0.35209730267524719</v>
      </c>
      <c r="I546" s="5">
        <v>113.5</v>
      </c>
      <c r="J546" s="5">
        <v>53.582260131835938</v>
      </c>
      <c r="K546" s="6">
        <v>-59.917739868164063</v>
      </c>
      <c r="L546" s="8">
        <v>-0.52790957689285278</v>
      </c>
      <c r="M546" s="7">
        <v>13.975138664245605</v>
      </c>
      <c r="N546" s="7">
        <v>30.27946662902832</v>
      </c>
      <c r="O546" s="7">
        <v>16.304328918457031</v>
      </c>
      <c r="P546" s="8">
        <v>1.1666666269302368</v>
      </c>
      <c r="Q546" s="49"/>
    </row>
    <row r="547" spans="1:17">
      <c r="A547" s="28">
        <v>108116303</v>
      </c>
      <c r="B547" s="22" t="s">
        <v>422</v>
      </c>
      <c r="C547" s="22" t="s">
        <v>132</v>
      </c>
      <c r="D547" s="43" t="s">
        <v>6</v>
      </c>
      <c r="E547" s="5">
        <v>20979126</v>
      </c>
      <c r="F547" s="5">
        <v>16623812</v>
      </c>
      <c r="G547" s="6">
        <v>-4355314</v>
      </c>
      <c r="H547" s="8">
        <v>-0.20760226249694824</v>
      </c>
      <c r="I547" s="5">
        <v>114.5</v>
      </c>
      <c r="J547" s="5">
        <v>62.086612701416016</v>
      </c>
      <c r="K547" s="6">
        <v>-52.413387298583984</v>
      </c>
      <c r="L547" s="8">
        <v>-0.45775884389877319</v>
      </c>
      <c r="M547" s="7">
        <v>13.445151329040527</v>
      </c>
      <c r="N547" s="7">
        <v>27.730625152587891</v>
      </c>
      <c r="O547" s="7">
        <v>14.285473823547363</v>
      </c>
      <c r="P547" s="8">
        <v>1.0625</v>
      </c>
      <c r="Q547" s="49"/>
    </row>
    <row r="548" spans="1:17">
      <c r="A548" s="28">
        <v>123466303</v>
      </c>
      <c r="B548" s="22" t="s">
        <v>765</v>
      </c>
      <c r="C548" s="22" t="s">
        <v>167</v>
      </c>
      <c r="D548" s="43" t="s">
        <v>6</v>
      </c>
      <c r="E548" s="5">
        <v>66721556</v>
      </c>
      <c r="F548" s="5">
        <v>38424528</v>
      </c>
      <c r="G548" s="6">
        <v>-28297028</v>
      </c>
      <c r="H548" s="8">
        <v>-0.42410624027252197</v>
      </c>
      <c r="I548" s="5">
        <v>447</v>
      </c>
      <c r="J548" s="5">
        <v>187.4183349609375</v>
      </c>
      <c r="K548" s="6">
        <v>-259.5816650390625</v>
      </c>
      <c r="L548" s="8">
        <v>-0.58071959018707275</v>
      </c>
      <c r="M548" s="7">
        <v>14.544618606567383</v>
      </c>
      <c r="N548" s="7">
        <v>36.126956939697266</v>
      </c>
      <c r="O548" s="7">
        <v>21.582338333129883</v>
      </c>
      <c r="P548" s="8">
        <v>1.4838709831237793</v>
      </c>
      <c r="Q548" s="49"/>
    </row>
    <row r="549" spans="1:17">
      <c r="A549" s="28">
        <v>123466403</v>
      </c>
      <c r="B549" s="22" t="s">
        <v>766</v>
      </c>
      <c r="C549" s="22" t="s">
        <v>167</v>
      </c>
      <c r="D549" s="43" t="s">
        <v>6</v>
      </c>
      <c r="E549" s="5">
        <v>66913944</v>
      </c>
      <c r="F549" s="5">
        <v>40663128</v>
      </c>
      <c r="G549" s="6">
        <v>-26250816</v>
      </c>
      <c r="H549" s="8">
        <v>-0.3923071026802063</v>
      </c>
      <c r="I549" s="5">
        <v>468</v>
      </c>
      <c r="J549" s="5">
        <v>184.26382446289063</v>
      </c>
      <c r="K549" s="6">
        <v>-283.73617553710938</v>
      </c>
      <c r="L549" s="8">
        <v>-0.60627388954162598</v>
      </c>
      <c r="M549" s="7">
        <v>15.447138786315918</v>
      </c>
      <c r="N549" s="7">
        <v>44.162975311279297</v>
      </c>
      <c r="O549" s="7">
        <v>28.715835571289063</v>
      </c>
      <c r="P549" s="8">
        <v>1.8589744567871094</v>
      </c>
      <c r="Q549" s="49"/>
    </row>
    <row r="550" spans="1:17">
      <c r="A550" s="28">
        <v>129546103</v>
      </c>
      <c r="B550" s="22" t="s">
        <v>933</v>
      </c>
      <c r="C550" s="22" t="s">
        <v>175</v>
      </c>
      <c r="D550" s="43" t="s">
        <v>6</v>
      </c>
      <c r="E550" s="5">
        <v>41777868</v>
      </c>
      <c r="F550" s="5">
        <v>31653040</v>
      </c>
      <c r="G550" s="6">
        <v>-10124828</v>
      </c>
      <c r="H550" s="8">
        <v>-0.24234908819198608</v>
      </c>
      <c r="I550" s="5">
        <v>412.5</v>
      </c>
      <c r="J550" s="5">
        <v>277.71096801757813</v>
      </c>
      <c r="K550" s="6">
        <v>-134.78903198242188</v>
      </c>
      <c r="L550" s="8">
        <v>-0.32676127552986145</v>
      </c>
      <c r="M550" s="7">
        <v>14.544645309448242</v>
      </c>
      <c r="N550" s="7">
        <v>21.946830749511719</v>
      </c>
      <c r="O550" s="7">
        <v>7.4021854400634766</v>
      </c>
      <c r="P550" s="8">
        <v>0.50892853736877441</v>
      </c>
      <c r="Q550" s="49"/>
    </row>
    <row r="551" spans="1:17">
      <c r="A551" s="28">
        <v>115222343</v>
      </c>
      <c r="B551" s="22" t="s">
        <v>582</v>
      </c>
      <c r="C551" s="22" t="s">
        <v>143</v>
      </c>
      <c r="D551" s="43" t="s">
        <v>4</v>
      </c>
      <c r="E551" s="5">
        <v>3237810.5</v>
      </c>
      <c r="F551" s="5">
        <v>2018419.75</v>
      </c>
      <c r="G551" s="6">
        <v>-1219390.75</v>
      </c>
      <c r="H551" s="8">
        <v>-0.3766096830368042</v>
      </c>
      <c r="I551" s="5">
        <v>39</v>
      </c>
      <c r="J551" s="5">
        <v>17.857271194458008</v>
      </c>
      <c r="K551" s="6">
        <v>-21.142728805541992</v>
      </c>
      <c r="L551" s="8">
        <v>-0.54212123155593872</v>
      </c>
      <c r="M551" s="7">
        <v>13.171066284179688</v>
      </c>
      <c r="N551" s="7">
        <v>39.513198852539063</v>
      </c>
      <c r="O551" s="7">
        <v>26.342132568359375</v>
      </c>
      <c r="P551" s="8">
        <v>2</v>
      </c>
      <c r="Q551" s="49"/>
    </row>
    <row r="552" spans="1:17">
      <c r="A552" s="28">
        <v>126512960</v>
      </c>
      <c r="B552" s="22" t="s">
        <v>847</v>
      </c>
      <c r="C552" s="22" t="s">
        <v>172</v>
      </c>
      <c r="D552" s="43" t="s">
        <v>4</v>
      </c>
      <c r="E552" s="5">
        <v>8889759</v>
      </c>
      <c r="F552" s="5">
        <v>6366136</v>
      </c>
      <c r="G552" s="6">
        <v>-2523623</v>
      </c>
      <c r="H552" s="8">
        <v>-0.28387978672981262</v>
      </c>
      <c r="I552" s="5">
        <v>69</v>
      </c>
      <c r="J552" s="5">
        <v>44.531299591064453</v>
      </c>
      <c r="K552" s="6">
        <v>-24.468700408935547</v>
      </c>
      <c r="L552" s="8">
        <v>-0.35461884737014771</v>
      </c>
      <c r="M552" s="7">
        <v>16.665891647338867</v>
      </c>
      <c r="N552" s="7">
        <v>26.810348510742188</v>
      </c>
      <c r="O552" s="7">
        <v>10.14445686340332</v>
      </c>
      <c r="P552" s="8">
        <v>0.60869574546813965</v>
      </c>
      <c r="Q552" s="49"/>
    </row>
    <row r="553" spans="1:17">
      <c r="A553" s="28">
        <v>160028259</v>
      </c>
      <c r="B553" s="22" t="s">
        <v>946</v>
      </c>
      <c r="C553" s="22" t="s">
        <v>123</v>
      </c>
      <c r="D553" s="43" t="s">
        <v>4</v>
      </c>
      <c r="E553" s="5">
        <v>16932980</v>
      </c>
      <c r="F553" s="5">
        <v>8564265</v>
      </c>
      <c r="G553" s="6">
        <v>-8368715</v>
      </c>
      <c r="H553" s="8">
        <v>-0.49422577023506165</v>
      </c>
      <c r="I553" s="5">
        <v>132</v>
      </c>
      <c r="J553" s="5">
        <v>16.256114959716797</v>
      </c>
      <c r="K553" s="6">
        <v>-115.74388122558594</v>
      </c>
      <c r="L553" s="8">
        <v>-0.87684756517410278</v>
      </c>
      <c r="M553" s="7">
        <v>11.909444808959961</v>
      </c>
      <c r="N553" s="7">
        <v>171.49600219726563</v>
      </c>
      <c r="O553" s="7">
        <v>159.58656311035156</v>
      </c>
      <c r="P553" s="8">
        <v>13.399999618530273</v>
      </c>
      <c r="Q553" s="49"/>
    </row>
    <row r="554" spans="1:17">
      <c r="A554" s="28">
        <v>103020005</v>
      </c>
      <c r="B554" s="22" t="s">
        <v>235</v>
      </c>
      <c r="C554" s="22" t="s">
        <v>123</v>
      </c>
      <c r="D554" s="43" t="s">
        <v>4</v>
      </c>
      <c r="E554" s="5">
        <v>6666891</v>
      </c>
      <c r="F554" s="5">
        <v>3781536</v>
      </c>
      <c r="G554" s="6">
        <v>-2885355</v>
      </c>
      <c r="H554" s="8">
        <v>-0.43278869986534119</v>
      </c>
      <c r="I554" s="5">
        <v>60.5</v>
      </c>
      <c r="J554" s="5">
        <v>12.696800231933594</v>
      </c>
      <c r="K554" s="6">
        <v>-47.803199768066406</v>
      </c>
      <c r="L554" s="8">
        <v>-0.79013556241989136</v>
      </c>
      <c r="M554" s="7">
        <v>13.439482688903809</v>
      </c>
      <c r="N554" s="7">
        <v>55.6778564453125</v>
      </c>
      <c r="O554" s="7">
        <v>42.238372802734375</v>
      </c>
      <c r="P554" s="8">
        <v>3.1428570747375488</v>
      </c>
      <c r="Q554" s="49"/>
    </row>
    <row r="555" spans="1:17">
      <c r="A555" s="28">
        <v>103024952</v>
      </c>
      <c r="B555" s="22" t="s">
        <v>261</v>
      </c>
      <c r="C555" s="22" t="s">
        <v>123</v>
      </c>
      <c r="D555" s="43" t="s">
        <v>4</v>
      </c>
      <c r="E555" s="5">
        <v>6078392</v>
      </c>
      <c r="F555" s="5">
        <v>3068016</v>
      </c>
      <c r="G555" s="6">
        <v>-3010376</v>
      </c>
      <c r="H555" s="8">
        <v>-0.495258629322052</v>
      </c>
      <c r="I555" s="5">
        <v>53</v>
      </c>
      <c r="J555" s="5">
        <v>9.6430339813232422</v>
      </c>
      <c r="K555" s="6">
        <v>-43.356964111328125</v>
      </c>
      <c r="L555" s="8">
        <v>-0.81805592775344849</v>
      </c>
      <c r="M555" s="7">
        <v>11.662130355834961</v>
      </c>
      <c r="N555" s="7">
        <v>53.645801544189453</v>
      </c>
      <c r="O555" s="7">
        <v>41.983673095703125</v>
      </c>
      <c r="P555" s="8">
        <v>3.6000001430511475</v>
      </c>
      <c r="Q555" s="49"/>
    </row>
    <row r="556" spans="1:17">
      <c r="A556" s="28">
        <v>103020002</v>
      </c>
      <c r="B556" s="22" t="s">
        <v>232</v>
      </c>
      <c r="C556" s="22" t="s">
        <v>123</v>
      </c>
      <c r="D556" s="43" t="s">
        <v>4</v>
      </c>
      <c r="E556" s="5">
        <v>11781120</v>
      </c>
      <c r="F556" s="5">
        <v>5752067</v>
      </c>
      <c r="G556" s="6">
        <v>-6029053</v>
      </c>
      <c r="H556" s="8">
        <v>-0.51175552606582642</v>
      </c>
      <c r="I556" s="5">
        <v>178</v>
      </c>
      <c r="J556" s="5">
        <v>16.132938385009766</v>
      </c>
      <c r="K556" s="6">
        <v>-161.8670654296875</v>
      </c>
      <c r="L556" s="8">
        <v>-0.90936553478240967</v>
      </c>
      <c r="M556" s="7">
        <v>10.815420150756836</v>
      </c>
      <c r="N556" s="7">
        <v>540.77099609375</v>
      </c>
      <c r="O556" s="7">
        <v>529.95556640625</v>
      </c>
      <c r="P556" s="8">
        <v>49</v>
      </c>
      <c r="Q556" s="49"/>
    </row>
    <row r="557" spans="1:17">
      <c r="A557" s="28">
        <v>103020003</v>
      </c>
      <c r="B557" s="22" t="s">
        <v>233</v>
      </c>
      <c r="C557" s="22" t="s">
        <v>123</v>
      </c>
      <c r="D557" s="43" t="s">
        <v>4</v>
      </c>
      <c r="E557" s="5">
        <v>5471658</v>
      </c>
      <c r="F557" s="5">
        <v>3824336</v>
      </c>
      <c r="G557" s="6">
        <v>-1647322</v>
      </c>
      <c r="H557" s="8">
        <v>-0.30106449127197266</v>
      </c>
      <c r="I557" s="5">
        <v>52.5</v>
      </c>
      <c r="J557" s="5">
        <v>17.90058708190918</v>
      </c>
      <c r="K557" s="6">
        <v>-34.599411010742188</v>
      </c>
      <c r="L557" s="8">
        <v>-0.65903639793395996</v>
      </c>
      <c r="M557" s="7">
        <v>13.83811092376709</v>
      </c>
      <c r="N557" s="7">
        <v>31.135749816894531</v>
      </c>
      <c r="O557" s="7">
        <v>17.297637939453125</v>
      </c>
      <c r="P557" s="8">
        <v>1.25</v>
      </c>
      <c r="Q557" s="49"/>
    </row>
    <row r="558" spans="1:17">
      <c r="A558" s="28">
        <v>103020004</v>
      </c>
      <c r="B558" s="22" t="s">
        <v>234</v>
      </c>
      <c r="C558" s="22" t="s">
        <v>123</v>
      </c>
      <c r="D558" s="43" t="s">
        <v>4</v>
      </c>
      <c r="E558" s="5">
        <v>13788945</v>
      </c>
      <c r="F558" s="5">
        <v>7345225</v>
      </c>
      <c r="G558" s="6">
        <v>-6443720</v>
      </c>
      <c r="H558" s="8">
        <v>-0.4673105776309967</v>
      </c>
      <c r="I558" s="5">
        <v>116.5</v>
      </c>
      <c r="J558" s="5">
        <v>14.123348236083984</v>
      </c>
      <c r="K558" s="6">
        <v>-102.37664794921875</v>
      </c>
      <c r="L558" s="8">
        <v>-0.87876951694488525</v>
      </c>
      <c r="M558" s="7">
        <v>11.529555320739746</v>
      </c>
      <c r="N558" s="7">
        <v>103.76599884033203</v>
      </c>
      <c r="O558" s="7">
        <v>92.236442565917969</v>
      </c>
      <c r="P558" s="8">
        <v>8</v>
      </c>
      <c r="Q558" s="49"/>
    </row>
    <row r="559" spans="1:17">
      <c r="A559" s="28">
        <v>103028192</v>
      </c>
      <c r="B559" s="22" t="s">
        <v>275</v>
      </c>
      <c r="C559" s="22" t="s">
        <v>123</v>
      </c>
      <c r="D559" s="43" t="s">
        <v>4</v>
      </c>
      <c r="E559" s="5">
        <v>8650056</v>
      </c>
      <c r="F559" s="5">
        <v>3918709</v>
      </c>
      <c r="G559" s="6">
        <v>-4731347</v>
      </c>
      <c r="H559" s="8">
        <v>-0.54697299003601074</v>
      </c>
      <c r="I559" s="5">
        <v>56</v>
      </c>
      <c r="J559" s="5">
        <v>0</v>
      </c>
      <c r="K559" s="6">
        <v>-56</v>
      </c>
      <c r="L559" s="8">
        <v>-1</v>
      </c>
      <c r="M559" s="7">
        <v>15.003640174865723</v>
      </c>
      <c r="N559" s="7"/>
      <c r="O559" s="7"/>
      <c r="P559" s="8"/>
      <c r="Q559" s="49"/>
    </row>
    <row r="560" spans="1:17">
      <c r="A560" s="28">
        <v>103024162</v>
      </c>
      <c r="B560" s="22" t="s">
        <v>258</v>
      </c>
      <c r="C560" s="22" t="s">
        <v>123</v>
      </c>
      <c r="D560" s="43" t="s">
        <v>4</v>
      </c>
      <c r="E560" s="5">
        <v>5027068</v>
      </c>
      <c r="F560" s="5">
        <v>2665689</v>
      </c>
      <c r="G560" s="6">
        <v>-2361379</v>
      </c>
      <c r="H560" s="8">
        <v>-0.4697328507900238</v>
      </c>
      <c r="I560" s="5">
        <v>52.5</v>
      </c>
      <c r="J560" s="5">
        <v>9.7086429595947266</v>
      </c>
      <c r="K560" s="6">
        <v>-42.791358947753906</v>
      </c>
      <c r="L560" s="8">
        <v>-0.81507349014282227</v>
      </c>
      <c r="M560" s="7">
        <v>11.65782642364502</v>
      </c>
      <c r="N560" s="7">
        <v>134.06500244140625</v>
      </c>
      <c r="O560" s="7">
        <v>122.40717315673828</v>
      </c>
      <c r="P560" s="8">
        <v>10.5</v>
      </c>
      <c r="Q560" s="49"/>
    </row>
    <row r="561" spans="1:17">
      <c r="A561" s="28">
        <v>102027560</v>
      </c>
      <c r="B561" s="22" t="s">
        <v>230</v>
      </c>
      <c r="C561" s="22" t="s">
        <v>123</v>
      </c>
      <c r="D561" s="43" t="s">
        <v>4</v>
      </c>
      <c r="E561" s="5">
        <v>8913086</v>
      </c>
      <c r="F561" s="5">
        <v>3281727.25</v>
      </c>
      <c r="G561" s="6">
        <v>-5631359</v>
      </c>
      <c r="H561" s="8">
        <v>-0.63180798292160034</v>
      </c>
      <c r="I561" s="5">
        <v>73.5</v>
      </c>
      <c r="J561" s="5">
        <v>9.2338438034057617</v>
      </c>
      <c r="K561" s="6">
        <v>-64.266159057617188</v>
      </c>
      <c r="L561" s="8">
        <v>-0.87436950206756592</v>
      </c>
      <c r="M561" s="7">
        <v>5.1132073402404785</v>
      </c>
      <c r="N561" s="7">
        <v>90.333335876464844</v>
      </c>
      <c r="O561" s="7">
        <v>85.220130920410156</v>
      </c>
      <c r="P561" s="8">
        <v>16.666667938232422</v>
      </c>
      <c r="Q561" s="49"/>
    </row>
    <row r="562" spans="1:17">
      <c r="A562" s="28">
        <v>106338003</v>
      </c>
      <c r="B562" s="22" t="s">
        <v>365</v>
      </c>
      <c r="C562" s="22" t="s">
        <v>154</v>
      </c>
      <c r="D562" s="43" t="s">
        <v>6</v>
      </c>
      <c r="E562" s="5">
        <v>40314948</v>
      </c>
      <c r="F562" s="5">
        <v>25989852</v>
      </c>
      <c r="G562" s="6">
        <v>-14325096</v>
      </c>
      <c r="H562" s="8">
        <v>-0.35532963275909424</v>
      </c>
      <c r="I562" s="5">
        <v>366</v>
      </c>
      <c r="J562" s="5">
        <v>171.71693420410156</v>
      </c>
      <c r="K562" s="6">
        <v>-194.28306579589844</v>
      </c>
      <c r="L562" s="8">
        <v>-0.53082805871963501</v>
      </c>
      <c r="M562" s="7">
        <v>14.140039443969727</v>
      </c>
      <c r="N562" s="7">
        <v>33.283477783203125</v>
      </c>
      <c r="O562" s="7">
        <v>19.143438339233398</v>
      </c>
      <c r="P562" s="8">
        <v>1.3538461923599243</v>
      </c>
      <c r="Q562" s="49"/>
    </row>
    <row r="563" spans="1:17">
      <c r="A563" s="28">
        <v>128327303</v>
      </c>
      <c r="B563" s="22" t="s">
        <v>924</v>
      </c>
      <c r="C563" s="22" t="s">
        <v>153</v>
      </c>
      <c r="D563" s="43" t="s">
        <v>6</v>
      </c>
      <c r="E563" s="5">
        <v>19387552</v>
      </c>
      <c r="F563" s="5">
        <v>10781314</v>
      </c>
      <c r="G563" s="6">
        <v>-8606238</v>
      </c>
      <c r="H563" s="8">
        <v>-0.44390535354614258</v>
      </c>
      <c r="I563" s="5">
        <v>163.5</v>
      </c>
      <c r="J563" s="5">
        <v>61.044136047363281</v>
      </c>
      <c r="K563" s="6">
        <v>-102.45586395263672</v>
      </c>
      <c r="L563" s="8">
        <v>-0.62664139270782471</v>
      </c>
      <c r="M563" s="7">
        <v>12.119388580322266</v>
      </c>
      <c r="N563" s="7">
        <v>31.164142608642578</v>
      </c>
      <c r="O563" s="7">
        <v>19.044754028320313</v>
      </c>
      <c r="P563" s="8">
        <v>1.571428656578064</v>
      </c>
      <c r="Q563" s="49"/>
    </row>
    <row r="564" spans="1:17">
      <c r="A564" s="28">
        <v>103027753</v>
      </c>
      <c r="B564" s="22" t="s">
        <v>274</v>
      </c>
      <c r="C564" s="22" t="s">
        <v>123</v>
      </c>
      <c r="D564" s="43" t="s">
        <v>6</v>
      </c>
      <c r="E564" s="5">
        <v>52223416</v>
      </c>
      <c r="F564" s="5">
        <v>26421970</v>
      </c>
      <c r="G564" s="6">
        <v>-25801446</v>
      </c>
      <c r="H564" s="8">
        <v>-0.49405893683433533</v>
      </c>
      <c r="I564" s="5">
        <v>276.5</v>
      </c>
      <c r="J564" s="5">
        <v>75.608123779296875</v>
      </c>
      <c r="K564" s="6">
        <v>-200.89187622070313</v>
      </c>
      <c r="L564" s="8">
        <v>-0.72655290365219116</v>
      </c>
      <c r="M564" s="7">
        <v>13.122782707214355</v>
      </c>
      <c r="N564" s="7">
        <v>50.764446258544922</v>
      </c>
      <c r="O564" s="7">
        <v>37.64166259765625</v>
      </c>
      <c r="P564" s="8">
        <v>2.8684208393096924</v>
      </c>
      <c r="Q564" s="49"/>
    </row>
    <row r="565" spans="1:17">
      <c r="A565" s="28">
        <v>122098403</v>
      </c>
      <c r="B565" s="22" t="s">
        <v>745</v>
      </c>
      <c r="C565" s="22" t="s">
        <v>130</v>
      </c>
      <c r="D565" s="43" t="s">
        <v>6</v>
      </c>
      <c r="E565" s="5">
        <v>112807776</v>
      </c>
      <c r="F565" s="5">
        <v>65038792</v>
      </c>
      <c r="G565" s="6">
        <v>-47768984</v>
      </c>
      <c r="H565" s="8">
        <v>-0.42345470190048218</v>
      </c>
      <c r="I565" s="5">
        <v>563</v>
      </c>
      <c r="J565" s="5">
        <v>210.62924194335938</v>
      </c>
      <c r="K565" s="6">
        <v>-352.37075805664063</v>
      </c>
      <c r="L565" s="8">
        <v>-0.62588053941726685</v>
      </c>
      <c r="M565" s="7">
        <v>17.68366813659668</v>
      </c>
      <c r="N565" s="7">
        <v>49.380809783935547</v>
      </c>
      <c r="O565" s="7">
        <v>31.697141647338867</v>
      </c>
      <c r="P565" s="8">
        <v>1.7924528121948242</v>
      </c>
      <c r="Q565" s="49"/>
    </row>
    <row r="566" spans="1:17">
      <c r="A566" s="28">
        <v>125237603</v>
      </c>
      <c r="B566" s="22" t="s">
        <v>810</v>
      </c>
      <c r="C566" s="22" t="s">
        <v>144</v>
      </c>
      <c r="D566" s="43" t="s">
        <v>6</v>
      </c>
      <c r="E566" s="5">
        <v>100362480</v>
      </c>
      <c r="F566" s="5">
        <v>42621788</v>
      </c>
      <c r="G566" s="6">
        <v>-57740692</v>
      </c>
      <c r="H566" s="8">
        <v>-0.5753214955329895</v>
      </c>
      <c r="I566" s="5">
        <v>632</v>
      </c>
      <c r="J566" s="5">
        <v>147.35333251953125</v>
      </c>
      <c r="K566" s="6">
        <v>-484.64666748046875</v>
      </c>
      <c r="L566" s="8">
        <v>-0.76684600114822388</v>
      </c>
      <c r="M566" s="7">
        <v>13.502577781677246</v>
      </c>
      <c r="N566" s="7">
        <v>53.260166168212891</v>
      </c>
      <c r="O566" s="7">
        <v>39.757587432861328</v>
      </c>
      <c r="P566" s="8">
        <v>2.9444444179534912</v>
      </c>
      <c r="Q566" s="49"/>
    </row>
    <row r="567" spans="1:17">
      <c r="A567" s="28">
        <v>115227871</v>
      </c>
      <c r="B567" s="22" t="s">
        <v>590</v>
      </c>
      <c r="C567" s="22" t="s">
        <v>143</v>
      </c>
      <c r="D567" s="43" t="s">
        <v>4</v>
      </c>
      <c r="E567" s="5">
        <v>55253136</v>
      </c>
      <c r="F567" s="5">
        <v>33447194</v>
      </c>
      <c r="G567" s="6">
        <v>-21805942</v>
      </c>
      <c r="H567" s="8">
        <v>-0.39465528726577759</v>
      </c>
      <c r="I567" s="5">
        <v>300</v>
      </c>
      <c r="J567" s="5">
        <v>83.534217834472656</v>
      </c>
      <c r="K567" s="6">
        <v>-216.46578979492188</v>
      </c>
      <c r="L567" s="8">
        <v>-0.72155261039733887</v>
      </c>
      <c r="M567" s="7">
        <v>19.67620849609375</v>
      </c>
      <c r="N567" s="7">
        <v>72.965934753417969</v>
      </c>
      <c r="O567" s="7">
        <v>53.289726257324219</v>
      </c>
      <c r="P567" s="8">
        <v>2.7083330154418945</v>
      </c>
      <c r="Q567" s="49"/>
    </row>
    <row r="568" spans="1:17">
      <c r="A568" s="28">
        <v>114067107</v>
      </c>
      <c r="B568" s="22" t="s">
        <v>558</v>
      </c>
      <c r="C568" s="22" t="s">
        <v>127</v>
      </c>
      <c r="D568" s="43" t="s">
        <v>7</v>
      </c>
      <c r="E568" s="5">
        <v>9839278</v>
      </c>
      <c r="F568" s="5">
        <v>10818643</v>
      </c>
      <c r="G568" s="6">
        <v>979365</v>
      </c>
      <c r="H568" s="8">
        <v>9.9536269903182983E-2</v>
      </c>
      <c r="I568" s="5">
        <v>77.5</v>
      </c>
      <c r="J568" s="5">
        <v>77.5</v>
      </c>
      <c r="K568" s="6">
        <v>0</v>
      </c>
      <c r="L568" s="8">
        <v>0</v>
      </c>
      <c r="M568" s="7">
        <v>34.9375</v>
      </c>
      <c r="N568" s="7">
        <v>34.9375</v>
      </c>
      <c r="O568" s="7">
        <v>0</v>
      </c>
      <c r="P568" s="8">
        <v>0</v>
      </c>
      <c r="Q568" s="49"/>
    </row>
    <row r="569" spans="1:17">
      <c r="A569" s="28">
        <v>114067002</v>
      </c>
      <c r="B569" s="22" t="s">
        <v>557</v>
      </c>
      <c r="C569" s="22" t="s">
        <v>127</v>
      </c>
      <c r="D569" s="43" t="s">
        <v>6</v>
      </c>
      <c r="E569" s="5">
        <v>277584256</v>
      </c>
      <c r="F569" s="5">
        <v>215747136</v>
      </c>
      <c r="G569" s="6">
        <v>-61837120</v>
      </c>
      <c r="H569" s="8">
        <v>-0.22276882827281952</v>
      </c>
      <c r="I569" s="5">
        <v>1987</v>
      </c>
      <c r="J569" s="5">
        <v>1252.05859375</v>
      </c>
      <c r="K569" s="6">
        <v>-734.94140625</v>
      </c>
      <c r="L569" s="8">
        <v>-0.36987489461898804</v>
      </c>
      <c r="M569" s="7">
        <v>18.368692398071289</v>
      </c>
      <c r="N569" s="7">
        <v>30.444683074951172</v>
      </c>
      <c r="O569" s="7">
        <v>12.075990676879883</v>
      </c>
      <c r="P569" s="8">
        <v>0.65742242336273193</v>
      </c>
      <c r="Q569" s="49"/>
    </row>
    <row r="570" spans="1:17">
      <c r="A570" s="28">
        <v>112675503</v>
      </c>
      <c r="B570" s="22" t="s">
        <v>508</v>
      </c>
      <c r="C570" s="22" t="s">
        <v>188</v>
      </c>
      <c r="D570" s="43" t="s">
        <v>6</v>
      </c>
      <c r="E570" s="5">
        <v>103806888</v>
      </c>
      <c r="F570" s="5">
        <v>72655904</v>
      </c>
      <c r="G570" s="6">
        <v>-31150984</v>
      </c>
      <c r="H570" s="8">
        <v>-0.30008590221405029</v>
      </c>
      <c r="I570" s="5">
        <v>663</v>
      </c>
      <c r="J570" s="5">
        <v>328.69384765625</v>
      </c>
      <c r="K570" s="6">
        <v>-334.30615234375</v>
      </c>
      <c r="L570" s="8">
        <v>-0.50423252582550049</v>
      </c>
      <c r="M570" s="7">
        <v>15.93488597869873</v>
      </c>
      <c r="N570" s="7">
        <v>30.87384033203125</v>
      </c>
      <c r="O570" s="7">
        <v>14.93895435333252</v>
      </c>
      <c r="P570" s="8">
        <v>0.93749994039535522</v>
      </c>
      <c r="Q570" s="49"/>
    </row>
    <row r="571" spans="1:17">
      <c r="A571" s="28">
        <v>106168003</v>
      </c>
      <c r="B571" s="22" t="s">
        <v>358</v>
      </c>
      <c r="C571" s="22" t="s">
        <v>137</v>
      </c>
      <c r="D571" s="43" t="s">
        <v>6</v>
      </c>
      <c r="E571" s="5">
        <v>17467600</v>
      </c>
      <c r="F571" s="5">
        <v>12336890</v>
      </c>
      <c r="G571" s="6">
        <v>-5130710</v>
      </c>
      <c r="H571" s="8">
        <v>-0.29372724890708923</v>
      </c>
      <c r="I571" s="5">
        <v>137.5</v>
      </c>
      <c r="J571" s="5">
        <v>76.619964599609375</v>
      </c>
      <c r="K571" s="6">
        <v>-60.880035400390625</v>
      </c>
      <c r="L571" s="8">
        <v>-0.44276389479637146</v>
      </c>
      <c r="M571" s="7">
        <v>15.267386436462402</v>
      </c>
      <c r="N571" s="7">
        <v>26.023954391479492</v>
      </c>
      <c r="O571" s="7">
        <v>10.75656795501709</v>
      </c>
      <c r="P571" s="8">
        <v>0.70454549789428711</v>
      </c>
      <c r="Q571" s="49"/>
    </row>
    <row r="572" spans="1:17">
      <c r="A572" s="28">
        <v>124153350</v>
      </c>
      <c r="B572" s="22" t="s">
        <v>786</v>
      </c>
      <c r="C572" s="22" t="s">
        <v>136</v>
      </c>
      <c r="D572" s="43" t="s">
        <v>4</v>
      </c>
      <c r="E572" s="5">
        <v>18247586</v>
      </c>
      <c r="F572" s="5">
        <v>9924562</v>
      </c>
      <c r="G572" s="6">
        <v>-8323024</v>
      </c>
      <c r="H572" s="8">
        <v>-0.4561164379119873</v>
      </c>
      <c r="I572" s="5">
        <v>139.5</v>
      </c>
      <c r="J572" s="5">
        <v>45.605495452880859</v>
      </c>
      <c r="K572" s="6">
        <v>-93.894500732421875</v>
      </c>
      <c r="L572" s="8">
        <v>-0.67307883501052856</v>
      </c>
      <c r="M572" s="7">
        <v>11.933920860290527</v>
      </c>
      <c r="N572" s="7">
        <v>45.66021728515625</v>
      </c>
      <c r="O572" s="7">
        <v>33.726295471191406</v>
      </c>
      <c r="P572" s="8">
        <v>2.8260867595672607</v>
      </c>
      <c r="Q572" s="49"/>
    </row>
    <row r="573" spans="1:17">
      <c r="A573" s="28">
        <v>104435303</v>
      </c>
      <c r="B573" s="22" t="s">
        <v>321</v>
      </c>
      <c r="C573" s="22" t="s">
        <v>164</v>
      </c>
      <c r="D573" s="43" t="s">
        <v>6</v>
      </c>
      <c r="E573" s="5">
        <v>20370848</v>
      </c>
      <c r="F573" s="5">
        <v>11412883</v>
      </c>
      <c r="G573" s="6">
        <v>-8957965</v>
      </c>
      <c r="H573" s="8">
        <v>-0.43974432349205017</v>
      </c>
      <c r="I573" s="5">
        <v>139.5</v>
      </c>
      <c r="J573" s="5">
        <v>65.692657470703125</v>
      </c>
      <c r="K573" s="6">
        <v>-73.807342529296875</v>
      </c>
      <c r="L573" s="8">
        <v>-0.52908492088317871</v>
      </c>
      <c r="M573" s="7">
        <v>12.839455604553223</v>
      </c>
      <c r="N573" s="7">
        <v>26.69255256652832</v>
      </c>
      <c r="O573" s="7">
        <v>13.853096961975098</v>
      </c>
      <c r="P573" s="8">
        <v>1.0789474248886108</v>
      </c>
      <c r="Q573" s="49"/>
    </row>
    <row r="574" spans="1:17">
      <c r="A574" s="28">
        <v>126510008</v>
      </c>
      <c r="B574" s="22" t="s">
        <v>824</v>
      </c>
      <c r="C574" s="22" t="s">
        <v>172</v>
      </c>
      <c r="D574" s="43" t="s">
        <v>4</v>
      </c>
      <c r="E574" s="5">
        <v>7265490</v>
      </c>
      <c r="F574" s="5">
        <v>5290550</v>
      </c>
      <c r="G574" s="6">
        <v>-1974940</v>
      </c>
      <c r="H574" s="8">
        <v>-0.27182474732398987</v>
      </c>
      <c r="I574" s="5">
        <v>45.5</v>
      </c>
      <c r="J574" s="5">
        <v>25.413848876953125</v>
      </c>
      <c r="K574" s="6">
        <v>-20.086151123046875</v>
      </c>
      <c r="L574" s="8">
        <v>-0.44145387411117554</v>
      </c>
      <c r="M574" s="7">
        <v>20.582653045654297</v>
      </c>
      <c r="N574" s="7">
        <v>47.340099334716797</v>
      </c>
      <c r="O574" s="7">
        <v>26.7574462890625</v>
      </c>
      <c r="P574" s="8">
        <v>1.2999998331069946</v>
      </c>
      <c r="Q574" s="49"/>
    </row>
    <row r="575" spans="1:17">
      <c r="A575" s="28">
        <v>108116503</v>
      </c>
      <c r="B575" s="22" t="s">
        <v>423</v>
      </c>
      <c r="C575" s="22" t="s">
        <v>132</v>
      </c>
      <c r="D575" s="43" t="s">
        <v>6</v>
      </c>
      <c r="E575" s="5">
        <v>23123826</v>
      </c>
      <c r="F575" s="5">
        <v>18893822</v>
      </c>
      <c r="G575" s="6">
        <v>-4230004</v>
      </c>
      <c r="H575" s="8">
        <v>-0.18292838335037231</v>
      </c>
      <c r="I575" s="5">
        <v>142</v>
      </c>
      <c r="J575" s="5">
        <v>95.021697998046875</v>
      </c>
      <c r="K575" s="6">
        <v>-46.978302001953125</v>
      </c>
      <c r="L575" s="8">
        <v>-0.33083310723304749</v>
      </c>
      <c r="M575" s="7">
        <v>15.36278247833252</v>
      </c>
      <c r="N575" s="7">
        <v>22.166299819946289</v>
      </c>
      <c r="O575" s="7">
        <v>6.8035173416137695</v>
      </c>
      <c r="P575" s="8">
        <v>0.44285711646080017</v>
      </c>
      <c r="Q575" s="49"/>
    </row>
    <row r="576" spans="1:17">
      <c r="A576" s="28">
        <v>109246003</v>
      </c>
      <c r="B576" s="22" t="s">
        <v>441</v>
      </c>
      <c r="C576" s="22" t="s">
        <v>145</v>
      </c>
      <c r="D576" s="43" t="s">
        <v>6</v>
      </c>
      <c r="E576" s="5">
        <v>14336585</v>
      </c>
      <c r="F576" s="5">
        <v>10239826</v>
      </c>
      <c r="G576" s="6">
        <v>-4096759</v>
      </c>
      <c r="H576" s="8">
        <v>-0.28575557470321655</v>
      </c>
      <c r="I576" s="5">
        <v>104</v>
      </c>
      <c r="J576" s="5">
        <v>64.605949401855469</v>
      </c>
      <c r="K576" s="6">
        <v>-39.394050598144531</v>
      </c>
      <c r="L576" s="8">
        <v>-0.37878894805908203</v>
      </c>
      <c r="M576" s="7">
        <v>13.774033546447754</v>
      </c>
      <c r="N576" s="7">
        <v>23.219085693359375</v>
      </c>
      <c r="O576" s="7">
        <v>9.4450521469116211</v>
      </c>
      <c r="P576" s="8">
        <v>0.68571430444717407</v>
      </c>
      <c r="Q576" s="49"/>
    </row>
    <row r="577" spans="1:17">
      <c r="A577" s="28">
        <v>125237702</v>
      </c>
      <c r="B577" s="22" t="s">
        <v>811</v>
      </c>
      <c r="C577" s="22" t="s">
        <v>144</v>
      </c>
      <c r="D577" s="43" t="s">
        <v>6</v>
      </c>
      <c r="E577" s="5">
        <v>117811944</v>
      </c>
      <c r="F577" s="5">
        <v>66541340</v>
      </c>
      <c r="G577" s="6">
        <v>-51270604</v>
      </c>
      <c r="H577" s="8">
        <v>-0.43519020080566406</v>
      </c>
      <c r="I577" s="5">
        <v>843.5</v>
      </c>
      <c r="J577" s="5">
        <v>331.17724609375</v>
      </c>
      <c r="K577" s="6">
        <v>-512.32275390625</v>
      </c>
      <c r="L577" s="8">
        <v>-0.60737729072570801</v>
      </c>
      <c r="M577" s="7">
        <v>14.585931777954102</v>
      </c>
      <c r="N577" s="7">
        <v>40.111312866210938</v>
      </c>
      <c r="O577" s="7">
        <v>25.525381088256836</v>
      </c>
      <c r="P577" s="8">
        <v>1.75</v>
      </c>
      <c r="Q577" s="49"/>
    </row>
    <row r="578" spans="1:17">
      <c r="A578" s="28">
        <v>101637002</v>
      </c>
      <c r="B578" s="22" t="s">
        <v>220</v>
      </c>
      <c r="C578" s="22" t="s">
        <v>184</v>
      </c>
      <c r="D578" s="43" t="s">
        <v>6</v>
      </c>
      <c r="E578" s="5">
        <v>47713572</v>
      </c>
      <c r="F578" s="5">
        <v>32358102</v>
      </c>
      <c r="G578" s="6">
        <v>-15355470</v>
      </c>
      <c r="H578" s="8">
        <v>-0.32182604074478149</v>
      </c>
      <c r="I578" s="5">
        <v>372.5</v>
      </c>
      <c r="J578" s="5">
        <v>194.47555541992188</v>
      </c>
      <c r="K578" s="6">
        <v>-178.02444458007813</v>
      </c>
      <c r="L578" s="8">
        <v>-0.47791796922683716</v>
      </c>
      <c r="M578" s="7">
        <v>14.977860450744629</v>
      </c>
      <c r="N578" s="7">
        <v>26.90467643737793</v>
      </c>
      <c r="O578" s="7">
        <v>11.926815986633301</v>
      </c>
      <c r="P578" s="8">
        <v>0.79629635810852051</v>
      </c>
      <c r="Q578" s="49"/>
    </row>
    <row r="579" spans="1:17">
      <c r="A579" s="28">
        <v>128321103</v>
      </c>
      <c r="B579" s="22" t="s">
        <v>918</v>
      </c>
      <c r="C579" s="22" t="s">
        <v>153</v>
      </c>
      <c r="D579" s="43" t="s">
        <v>6</v>
      </c>
      <c r="E579" s="5">
        <v>32907398</v>
      </c>
      <c r="F579" s="5">
        <v>18617752</v>
      </c>
      <c r="G579" s="6">
        <v>-14289646</v>
      </c>
      <c r="H579" s="8">
        <v>-0.43423810601234436</v>
      </c>
      <c r="I579" s="5">
        <v>218</v>
      </c>
      <c r="J579" s="5">
        <v>81.813018798828125</v>
      </c>
      <c r="K579" s="6">
        <v>-136.18698120117188</v>
      </c>
      <c r="L579" s="8">
        <v>-0.62471091747283936</v>
      </c>
      <c r="M579" s="7">
        <v>12.593500137329102</v>
      </c>
      <c r="N579" s="7">
        <v>32.852607727050781</v>
      </c>
      <c r="O579" s="7">
        <v>20.25910758972168</v>
      </c>
      <c r="P579" s="8">
        <v>1.6086955070495605</v>
      </c>
      <c r="Q579" s="49"/>
    </row>
    <row r="580" spans="1:17">
      <c r="A580" s="28">
        <v>127045853</v>
      </c>
      <c r="B580" s="22" t="s">
        <v>907</v>
      </c>
      <c r="C580" s="22" t="s">
        <v>125</v>
      </c>
      <c r="D580" s="43" t="s">
        <v>6</v>
      </c>
      <c r="E580" s="5">
        <v>24881998</v>
      </c>
      <c r="F580" s="5">
        <v>15838654</v>
      </c>
      <c r="G580" s="6">
        <v>-9043344</v>
      </c>
      <c r="H580" s="8">
        <v>-0.36344927549362183</v>
      </c>
      <c r="I580" s="5">
        <v>176</v>
      </c>
      <c r="J580" s="5">
        <v>87.768478393554688</v>
      </c>
      <c r="K580" s="6">
        <v>-88.231521606445313</v>
      </c>
      <c r="L580" s="8">
        <v>-0.50131547451019287</v>
      </c>
      <c r="M580" s="7">
        <v>14.742071151733398</v>
      </c>
      <c r="N580" s="7">
        <v>29.484142303466797</v>
      </c>
      <c r="O580" s="7">
        <v>14.742071151733398</v>
      </c>
      <c r="P580" s="8">
        <v>1</v>
      </c>
      <c r="Q580" s="49"/>
    </row>
    <row r="581" spans="1:17">
      <c r="A581" s="28">
        <v>119357003</v>
      </c>
      <c r="B581" s="22" t="s">
        <v>669</v>
      </c>
      <c r="C581" s="22" t="s">
        <v>156</v>
      </c>
      <c r="D581" s="43" t="s">
        <v>6</v>
      </c>
      <c r="E581" s="5">
        <v>27124388</v>
      </c>
      <c r="F581" s="5">
        <v>17540872</v>
      </c>
      <c r="G581" s="6">
        <v>-9583516</v>
      </c>
      <c r="H581" s="8">
        <v>-0.35331732034683228</v>
      </c>
      <c r="I581" s="5">
        <v>190.5</v>
      </c>
      <c r="J581" s="5">
        <v>89.315940856933594</v>
      </c>
      <c r="K581" s="6">
        <v>-101.18405914306641</v>
      </c>
      <c r="L581" s="8">
        <v>-0.53114992380142212</v>
      </c>
      <c r="M581" s="7">
        <v>14.470302581787109</v>
      </c>
      <c r="N581" s="7">
        <v>30.926725387573242</v>
      </c>
      <c r="O581" s="7">
        <v>16.456422805786133</v>
      </c>
      <c r="P581" s="8">
        <v>1.1372549533843994</v>
      </c>
      <c r="Q581" s="49"/>
    </row>
    <row r="582" spans="1:17">
      <c r="A582" s="28">
        <v>106000000</v>
      </c>
      <c r="B582" s="22" t="s">
        <v>351</v>
      </c>
      <c r="C582" s="22" t="s">
        <v>137</v>
      </c>
      <c r="D582" s="43" t="s">
        <v>5</v>
      </c>
      <c r="E582" s="5">
        <v>27704658</v>
      </c>
      <c r="F582" s="5">
        <v>16573369</v>
      </c>
      <c r="G582" s="6">
        <v>-11131289</v>
      </c>
      <c r="H582" s="8">
        <v>-0.40178403258323669</v>
      </c>
      <c r="I582" s="5">
        <v>176.5</v>
      </c>
      <c r="J582" s="5">
        <v>94.685394287109375</v>
      </c>
      <c r="K582" s="6">
        <v>-81.814605712890625</v>
      </c>
      <c r="L582" s="8">
        <v>-0.46353885531425476</v>
      </c>
      <c r="M582" s="7">
        <v>2.1282050609588623</v>
      </c>
      <c r="N582" s="7">
        <v>4.0487804412841797</v>
      </c>
      <c r="O582" s="7">
        <v>1.9205753803253174</v>
      </c>
      <c r="P582" s="8">
        <v>0.90243905782699585</v>
      </c>
      <c r="Q582" s="49"/>
    </row>
    <row r="583" spans="1:17">
      <c r="A583" s="28">
        <v>103028203</v>
      </c>
      <c r="B583" s="22" t="s">
        <v>276</v>
      </c>
      <c r="C583" s="22" t="s">
        <v>123</v>
      </c>
      <c r="D583" s="43" t="s">
        <v>6</v>
      </c>
      <c r="E583" s="5">
        <v>24662260</v>
      </c>
      <c r="F583" s="5">
        <v>13326430</v>
      </c>
      <c r="G583" s="6">
        <v>-11335830</v>
      </c>
      <c r="H583" s="8">
        <v>-0.45964279770851135</v>
      </c>
      <c r="I583" s="5">
        <v>130</v>
      </c>
      <c r="J583" s="5">
        <v>47.158889770507813</v>
      </c>
      <c r="K583" s="6">
        <v>-82.841110229492188</v>
      </c>
      <c r="L583" s="8">
        <v>-0.63723933696746826</v>
      </c>
      <c r="M583" s="7">
        <v>13.313076019287109</v>
      </c>
      <c r="N583" s="7">
        <v>35.057765960693359</v>
      </c>
      <c r="O583" s="7">
        <v>21.74468994140625</v>
      </c>
      <c r="P583" s="8">
        <v>1.6333333253860474</v>
      </c>
      <c r="Q583" s="49"/>
    </row>
    <row r="584" spans="1:17">
      <c r="A584" s="28">
        <v>105252920</v>
      </c>
      <c r="B584" s="22" t="s">
        <v>336</v>
      </c>
      <c r="C584" s="22" t="s">
        <v>146</v>
      </c>
      <c r="D584" s="43" t="s">
        <v>4</v>
      </c>
      <c r="E584" s="5">
        <v>6861937.5</v>
      </c>
      <c r="F584" s="5">
        <v>5090473</v>
      </c>
      <c r="G584" s="6">
        <v>-1771464.5</v>
      </c>
      <c r="H584" s="8">
        <v>-0.25815805792808533</v>
      </c>
      <c r="I584" s="5">
        <v>57.5</v>
      </c>
      <c r="J584" s="5">
        <v>34.012126922607422</v>
      </c>
      <c r="K584" s="6">
        <v>-23.487873077392578</v>
      </c>
      <c r="L584" s="8">
        <v>-0.40848475694656372</v>
      </c>
      <c r="M584" s="7">
        <v>15.432281494140625</v>
      </c>
      <c r="N584" s="7">
        <v>25.9912109375</v>
      </c>
      <c r="O584" s="7">
        <v>10.558929443359375</v>
      </c>
      <c r="P584" s="8">
        <v>0.68421053886413574</v>
      </c>
      <c r="Q584" s="49"/>
    </row>
    <row r="585" spans="1:17">
      <c r="A585" s="28">
        <v>121393330</v>
      </c>
      <c r="B585" s="22" t="s">
        <v>715</v>
      </c>
      <c r="C585" s="22" t="s">
        <v>160</v>
      </c>
      <c r="D585" s="43" t="s">
        <v>4</v>
      </c>
      <c r="E585" s="5">
        <v>8200735</v>
      </c>
      <c r="F585" s="5">
        <v>6388470</v>
      </c>
      <c r="G585" s="6">
        <v>-1812265</v>
      </c>
      <c r="H585" s="8">
        <v>-0.22098812460899353</v>
      </c>
      <c r="I585" s="5">
        <v>98.5</v>
      </c>
      <c r="J585" s="5">
        <v>68.235069274902344</v>
      </c>
      <c r="K585" s="6">
        <v>-30.264930725097656</v>
      </c>
      <c r="L585" s="8">
        <v>-0.30725818872451782</v>
      </c>
      <c r="M585" s="7">
        <v>12.311280250549316</v>
      </c>
      <c r="N585" s="7">
        <v>18.653453826904297</v>
      </c>
      <c r="O585" s="7">
        <v>6.3421735763549805</v>
      </c>
      <c r="P585" s="8">
        <v>0.51515144109725952</v>
      </c>
      <c r="Q585" s="49"/>
    </row>
    <row r="586" spans="1:17">
      <c r="A586" s="28">
        <v>127046903</v>
      </c>
      <c r="B586" s="22" t="s">
        <v>909</v>
      </c>
      <c r="C586" s="22" t="s">
        <v>125</v>
      </c>
      <c r="D586" s="43" t="s">
        <v>6</v>
      </c>
      <c r="E586" s="5">
        <v>17297370</v>
      </c>
      <c r="F586" s="5">
        <v>9563715</v>
      </c>
      <c r="G586" s="6">
        <v>-7733655</v>
      </c>
      <c r="H586" s="8">
        <v>-0.44710004329681396</v>
      </c>
      <c r="I586" s="5">
        <v>125</v>
      </c>
      <c r="J586" s="5">
        <v>45.2572021484375</v>
      </c>
      <c r="K586" s="6">
        <v>-79.7427978515625</v>
      </c>
      <c r="L586" s="8">
        <v>-0.63794237375259399</v>
      </c>
      <c r="M586" s="7">
        <v>12.92585277557373</v>
      </c>
      <c r="N586" s="7">
        <v>39.423851013183594</v>
      </c>
      <c r="O586" s="7">
        <v>26.497997283935547</v>
      </c>
      <c r="P586" s="8">
        <v>2.0499999523162842</v>
      </c>
      <c r="Q586" s="49"/>
    </row>
    <row r="587" spans="1:17">
      <c r="A587" s="28">
        <v>108566303</v>
      </c>
      <c r="B587" s="22" t="s">
        <v>430</v>
      </c>
      <c r="C587" s="22" t="s">
        <v>177</v>
      </c>
      <c r="D587" s="43" t="s">
        <v>6</v>
      </c>
      <c r="E587" s="5">
        <v>11466281</v>
      </c>
      <c r="F587" s="5">
        <v>7586975.5</v>
      </c>
      <c r="G587" s="6">
        <v>-3879305.5</v>
      </c>
      <c r="H587" s="8">
        <v>-0.33832290768623352</v>
      </c>
      <c r="I587" s="5">
        <v>91.5</v>
      </c>
      <c r="J587" s="5">
        <v>45.717155456542969</v>
      </c>
      <c r="K587" s="6">
        <v>-45.782844543457031</v>
      </c>
      <c r="L587" s="8">
        <v>-0.5003589391708374</v>
      </c>
      <c r="M587" s="7">
        <v>13.170000076293945</v>
      </c>
      <c r="N587" s="7">
        <v>30.348260879516602</v>
      </c>
      <c r="O587" s="7">
        <v>17.178260803222656</v>
      </c>
      <c r="P587" s="8">
        <v>1.3043478727340698</v>
      </c>
      <c r="Q587" s="49"/>
    </row>
    <row r="588" spans="1:17">
      <c r="A588" s="28">
        <v>125237903</v>
      </c>
      <c r="B588" s="22" t="s">
        <v>812</v>
      </c>
      <c r="C588" s="22" t="s">
        <v>144</v>
      </c>
      <c r="D588" s="43" t="s">
        <v>6</v>
      </c>
      <c r="E588" s="5">
        <v>98870352</v>
      </c>
      <c r="F588" s="5">
        <v>42724176</v>
      </c>
      <c r="G588" s="6">
        <v>-56146176</v>
      </c>
      <c r="H588" s="8">
        <v>-0.56787675619125366</v>
      </c>
      <c r="I588" s="5">
        <v>614.5</v>
      </c>
      <c r="J588" s="5">
        <v>149.21331787109375</v>
      </c>
      <c r="K588" s="6">
        <v>-465.28668212890625</v>
      </c>
      <c r="L588" s="8">
        <v>-0.75717931985855103</v>
      </c>
      <c r="M588" s="7">
        <v>14.059915542602539</v>
      </c>
      <c r="N588" s="7">
        <v>58.073566436767578</v>
      </c>
      <c r="O588" s="7">
        <v>44.013648986816406</v>
      </c>
      <c r="P588" s="8">
        <v>3.1304349899291992</v>
      </c>
      <c r="Q588" s="49"/>
    </row>
    <row r="589" spans="1:17">
      <c r="A589" s="28">
        <v>126510001</v>
      </c>
      <c r="B589" s="22" t="s">
        <v>818</v>
      </c>
      <c r="C589" s="22" t="s">
        <v>172</v>
      </c>
      <c r="D589" s="43" t="s">
        <v>4</v>
      </c>
      <c r="E589" s="5">
        <v>11233700</v>
      </c>
      <c r="F589" s="5">
        <v>8018191</v>
      </c>
      <c r="G589" s="6">
        <v>-3215509</v>
      </c>
      <c r="H589" s="8">
        <v>-0.28623774647712708</v>
      </c>
      <c r="I589" s="5">
        <v>73</v>
      </c>
      <c r="J589" s="5">
        <v>34.637447357177734</v>
      </c>
      <c r="K589" s="6">
        <v>-38.362552642822266</v>
      </c>
      <c r="L589" s="8">
        <v>-0.52551442384719849</v>
      </c>
      <c r="M589" s="7">
        <v>16.214023590087891</v>
      </c>
      <c r="N589" s="7">
        <v>41.011940002441406</v>
      </c>
      <c r="O589" s="7">
        <v>24.797916412353516</v>
      </c>
      <c r="P589" s="8">
        <v>1.5294116735458374</v>
      </c>
      <c r="Q589" s="49"/>
    </row>
    <row r="590" spans="1:17">
      <c r="A590" s="28">
        <v>116606707</v>
      </c>
      <c r="B590" s="22" t="s">
        <v>619</v>
      </c>
      <c r="C590" s="22" t="s">
        <v>181</v>
      </c>
      <c r="D590" s="43" t="s">
        <v>7</v>
      </c>
      <c r="E590" s="5">
        <v>7317191.5</v>
      </c>
      <c r="F590" s="5">
        <v>3016219.5</v>
      </c>
      <c r="G590" s="6">
        <v>-4300972</v>
      </c>
      <c r="H590" s="8">
        <v>-0.58779001235961914</v>
      </c>
      <c r="I590" s="5">
        <v>47</v>
      </c>
      <c r="J590" s="5">
        <v>7.0119228363037109</v>
      </c>
      <c r="K590" s="6">
        <v>-39.988075256347656</v>
      </c>
      <c r="L590" s="8">
        <v>-0.85081011056900024</v>
      </c>
      <c r="M590" s="7">
        <v>13.565217018127441</v>
      </c>
      <c r="N590" s="7">
        <v>78</v>
      </c>
      <c r="O590" s="7">
        <v>64.434783935546875</v>
      </c>
      <c r="P590" s="8">
        <v>4.75</v>
      </c>
      <c r="Q590" s="49"/>
    </row>
    <row r="591" spans="1:17">
      <c r="A591" s="28">
        <v>129546803</v>
      </c>
      <c r="B591" s="22" t="s">
        <v>934</v>
      </c>
      <c r="C591" s="22" t="s">
        <v>175</v>
      </c>
      <c r="D591" s="43" t="s">
        <v>6</v>
      </c>
      <c r="E591" s="5">
        <v>15888184</v>
      </c>
      <c r="F591" s="5">
        <v>13524054</v>
      </c>
      <c r="G591" s="6">
        <v>-2364130</v>
      </c>
      <c r="H591" s="8">
        <v>-0.14879800379276276</v>
      </c>
      <c r="I591" s="5">
        <v>68.5</v>
      </c>
      <c r="J591" s="5">
        <v>48.630599975585938</v>
      </c>
      <c r="K591" s="6">
        <v>-19.869400024414063</v>
      </c>
      <c r="L591" s="8">
        <v>-0.2900642454624176</v>
      </c>
      <c r="M591" s="7">
        <v>20.675769805908203</v>
      </c>
      <c r="N591" s="7">
        <v>31.013654708862305</v>
      </c>
      <c r="O591" s="7">
        <v>10.337884902954102</v>
      </c>
      <c r="P591" s="8">
        <v>0.5</v>
      </c>
      <c r="Q591" s="49"/>
    </row>
    <row r="592" spans="1:17">
      <c r="A592" s="28">
        <v>109248003</v>
      </c>
      <c r="B592" s="22" t="s">
        <v>442</v>
      </c>
      <c r="C592" s="22" t="s">
        <v>145</v>
      </c>
      <c r="D592" s="43" t="s">
        <v>6</v>
      </c>
      <c r="E592" s="5">
        <v>28645242</v>
      </c>
      <c r="F592" s="5">
        <v>24298460</v>
      </c>
      <c r="G592" s="6">
        <v>-4346782</v>
      </c>
      <c r="H592" s="8">
        <v>-0.15174533426761627</v>
      </c>
      <c r="I592" s="5">
        <v>229.5</v>
      </c>
      <c r="J592" s="5">
        <v>175.62094116210938</v>
      </c>
      <c r="K592" s="6">
        <v>-53.879058837890625</v>
      </c>
      <c r="L592" s="8">
        <v>-0.23476713895797729</v>
      </c>
      <c r="M592" s="7">
        <v>14.96491813659668</v>
      </c>
      <c r="N592" s="7">
        <v>20.202640533447266</v>
      </c>
      <c r="O592" s="7">
        <v>5.2377223968505859</v>
      </c>
      <c r="P592" s="8">
        <v>0.35000008344650269</v>
      </c>
      <c r="Q592" s="49"/>
    </row>
    <row r="593" spans="1:17">
      <c r="A593" s="28">
        <v>121395603</v>
      </c>
      <c r="B593" s="22" t="s">
        <v>721</v>
      </c>
      <c r="C593" s="22" t="s">
        <v>160</v>
      </c>
      <c r="D593" s="43" t="s">
        <v>6</v>
      </c>
      <c r="E593" s="5">
        <v>52039624</v>
      </c>
      <c r="F593" s="5">
        <v>35061008</v>
      </c>
      <c r="G593" s="6">
        <v>-16978616</v>
      </c>
      <c r="H593" s="8">
        <v>-0.32626321911811829</v>
      </c>
      <c r="I593" s="5">
        <v>224.5</v>
      </c>
      <c r="J593" s="5">
        <v>78.372306823730469</v>
      </c>
      <c r="K593" s="6">
        <v>-146.127685546875</v>
      </c>
      <c r="L593" s="8">
        <v>-0.65090280771255493</v>
      </c>
      <c r="M593" s="7">
        <v>14.619196891784668</v>
      </c>
      <c r="N593" s="7">
        <v>38.009910583496094</v>
      </c>
      <c r="O593" s="7">
        <v>23.390712738037109</v>
      </c>
      <c r="P593" s="8">
        <v>1.5999999046325684</v>
      </c>
      <c r="Q593" s="49"/>
    </row>
    <row r="594" spans="1:17">
      <c r="A594" s="28">
        <v>108567004</v>
      </c>
      <c r="B594" s="22" t="s">
        <v>431</v>
      </c>
      <c r="C594" s="22" t="s">
        <v>177</v>
      </c>
      <c r="D594" s="43" t="s">
        <v>6</v>
      </c>
      <c r="E594" s="5">
        <v>4954609.5</v>
      </c>
      <c r="F594" s="5">
        <v>3383902.75</v>
      </c>
      <c r="G594" s="6">
        <v>-1570706.75</v>
      </c>
      <c r="H594" s="8">
        <v>-0.31701928377151489</v>
      </c>
      <c r="I594" s="5">
        <v>50</v>
      </c>
      <c r="J594" s="5">
        <v>26.222217559814453</v>
      </c>
      <c r="K594" s="6">
        <v>-23.777782440185547</v>
      </c>
      <c r="L594" s="8">
        <v>-0.4755556583404541</v>
      </c>
      <c r="M594" s="7">
        <v>8.3909683227539063</v>
      </c>
      <c r="N594" s="7">
        <v>16.781936645507813</v>
      </c>
      <c r="O594" s="7">
        <v>8.3909683227539063</v>
      </c>
      <c r="P594" s="8">
        <v>1</v>
      </c>
      <c r="Q594" s="49"/>
    </row>
    <row r="595" spans="1:17">
      <c r="A595" s="28">
        <v>114514135</v>
      </c>
      <c r="B595" s="22" t="s">
        <v>564</v>
      </c>
      <c r="C595" s="22" t="s">
        <v>172</v>
      </c>
      <c r="D595" s="43" t="s">
        <v>4</v>
      </c>
      <c r="E595" s="5">
        <v>10161998</v>
      </c>
      <c r="F595" s="5">
        <v>7226961</v>
      </c>
      <c r="G595" s="6">
        <v>-2935037</v>
      </c>
      <c r="H595" s="8">
        <v>-0.28882479667663574</v>
      </c>
      <c r="I595" s="5">
        <v>85</v>
      </c>
      <c r="J595" s="5">
        <v>47.904682159423828</v>
      </c>
      <c r="K595" s="6">
        <v>-37.095317840576172</v>
      </c>
      <c r="L595" s="8">
        <v>-0.43641549348831177</v>
      </c>
      <c r="M595" s="7">
        <v>21.80656623840332</v>
      </c>
      <c r="N595" s="7">
        <v>54.51641845703125</v>
      </c>
      <c r="O595" s="7">
        <v>32.709854125976563</v>
      </c>
      <c r="P595" s="8">
        <v>1.5000001192092896</v>
      </c>
      <c r="Q595" s="49"/>
    </row>
    <row r="596" spans="1:17">
      <c r="A596" s="28">
        <v>120486003</v>
      </c>
      <c r="B596" s="22" t="s">
        <v>700</v>
      </c>
      <c r="C596" s="22" t="s">
        <v>169</v>
      </c>
      <c r="D596" s="43" t="s">
        <v>6</v>
      </c>
      <c r="E596" s="5">
        <v>46887972</v>
      </c>
      <c r="F596" s="5">
        <v>26396522</v>
      </c>
      <c r="G596" s="6">
        <v>-20491450</v>
      </c>
      <c r="H596" s="8">
        <v>-0.43702998757362366</v>
      </c>
      <c r="I596" s="5">
        <v>320</v>
      </c>
      <c r="J596" s="5">
        <v>139.3800048828125</v>
      </c>
      <c r="K596" s="6">
        <v>-180.6199951171875</v>
      </c>
      <c r="L596" s="8">
        <v>-0.56443750858306885</v>
      </c>
      <c r="M596" s="7">
        <v>15.293816566467285</v>
      </c>
      <c r="N596" s="7">
        <v>34.063499450683594</v>
      </c>
      <c r="O596" s="7">
        <v>18.769683837890625</v>
      </c>
      <c r="P596" s="8">
        <v>1.227272629737854</v>
      </c>
      <c r="Q596" s="49"/>
    </row>
    <row r="597" spans="1:17">
      <c r="A597" s="28">
        <v>117086003</v>
      </c>
      <c r="B597" s="22" t="s">
        <v>625</v>
      </c>
      <c r="C597" s="22" t="s">
        <v>129</v>
      </c>
      <c r="D597" s="43" t="s">
        <v>6</v>
      </c>
      <c r="E597" s="5">
        <v>20106492</v>
      </c>
      <c r="F597" s="5">
        <v>12958304</v>
      </c>
      <c r="G597" s="6">
        <v>-7148188</v>
      </c>
      <c r="H597" s="8">
        <v>-0.35551640391349792</v>
      </c>
      <c r="I597" s="5">
        <v>146</v>
      </c>
      <c r="J597" s="5">
        <v>79.411453247070313</v>
      </c>
      <c r="K597" s="6">
        <v>-66.588546752929688</v>
      </c>
      <c r="L597" s="8">
        <v>-0.45608595013618469</v>
      </c>
      <c r="M597" s="7">
        <v>15.797731399536133</v>
      </c>
      <c r="N597" s="7">
        <v>27.139692306518555</v>
      </c>
      <c r="O597" s="7">
        <v>11.341960906982422</v>
      </c>
      <c r="P597" s="8">
        <v>0.71794873476028442</v>
      </c>
      <c r="Q597" s="49"/>
    </row>
    <row r="598" spans="1:17">
      <c r="A598" s="28">
        <v>122093140</v>
      </c>
      <c r="B598" s="22" t="s">
        <v>736</v>
      </c>
      <c r="C598" s="22" t="s">
        <v>130</v>
      </c>
      <c r="D598" s="43" t="s">
        <v>4</v>
      </c>
      <c r="E598" s="5">
        <v>21210640</v>
      </c>
      <c r="F598" s="5">
        <v>18943488</v>
      </c>
      <c r="G598" s="6">
        <v>-2267152</v>
      </c>
      <c r="H598" s="8">
        <v>-0.10688748955726624</v>
      </c>
      <c r="I598" s="5">
        <v>159.5</v>
      </c>
      <c r="J598" s="5">
        <v>130.94354248046875</v>
      </c>
      <c r="K598" s="6">
        <v>-28.55645751953125</v>
      </c>
      <c r="L598" s="8">
        <v>-0.17903734743595123</v>
      </c>
      <c r="M598" s="7">
        <v>12.150740623474121</v>
      </c>
      <c r="N598" s="7">
        <v>14.912272453308105</v>
      </c>
      <c r="O598" s="7">
        <v>2.7615318298339844</v>
      </c>
      <c r="P598" s="8">
        <v>0.22727271914482117</v>
      </c>
      <c r="Q598" s="49"/>
    </row>
    <row r="599" spans="1:17">
      <c r="A599" s="28">
        <v>129547303</v>
      </c>
      <c r="B599" s="26" t="s">
        <v>937</v>
      </c>
      <c r="C599" s="26" t="s">
        <v>175</v>
      </c>
      <c r="D599" s="43" t="s">
        <v>6</v>
      </c>
      <c r="E599" s="5">
        <v>21077006</v>
      </c>
      <c r="F599" s="5">
        <v>14262226</v>
      </c>
      <c r="G599" s="6">
        <v>-6814780</v>
      </c>
      <c r="H599" s="8">
        <v>-0.32332772016525269</v>
      </c>
      <c r="I599" s="5">
        <v>168.5</v>
      </c>
      <c r="J599" s="5">
        <v>87.812179565429688</v>
      </c>
      <c r="K599" s="6">
        <v>-80.687820434570313</v>
      </c>
      <c r="L599" s="8">
        <v>-0.47885945439338684</v>
      </c>
      <c r="M599" s="7">
        <v>12.574445724487305</v>
      </c>
      <c r="N599" s="7">
        <v>24.101020812988281</v>
      </c>
      <c r="O599" s="7">
        <v>11.526575088500977</v>
      </c>
      <c r="P599" s="8">
        <v>0.91666662693023682</v>
      </c>
      <c r="Q599" s="49"/>
    </row>
    <row r="600" spans="1:17">
      <c r="A600" s="28">
        <v>129000000</v>
      </c>
      <c r="B600" s="22" t="s">
        <v>926</v>
      </c>
      <c r="C600" s="22" t="s">
        <v>175</v>
      </c>
      <c r="D600" s="43" t="s">
        <v>5</v>
      </c>
      <c r="E600" s="5">
        <v>23831498</v>
      </c>
      <c r="F600" s="5">
        <v>16839084</v>
      </c>
      <c r="G600" s="6">
        <v>-6992414</v>
      </c>
      <c r="H600" s="8">
        <v>-0.29341059923171997</v>
      </c>
      <c r="I600" s="5">
        <v>175.5</v>
      </c>
      <c r="J600" s="5">
        <v>102.41732788085938</v>
      </c>
      <c r="K600" s="6">
        <v>-73.082672119140625</v>
      </c>
      <c r="L600" s="8">
        <v>-0.41642549633979797</v>
      </c>
      <c r="M600" s="7">
        <v>3.2564103603363037</v>
      </c>
      <c r="N600" s="7">
        <v>4.884615421295166</v>
      </c>
      <c r="O600" s="7">
        <v>1.6282050609588623</v>
      </c>
      <c r="P600" s="8">
        <v>0.49999997019767761</v>
      </c>
      <c r="Q600" s="49"/>
    </row>
    <row r="601" spans="1:17">
      <c r="A601" s="28">
        <v>129546907</v>
      </c>
      <c r="B601" s="22" t="s">
        <v>935</v>
      </c>
      <c r="C601" s="22" t="s">
        <v>175</v>
      </c>
      <c r="D601" s="43" t="s">
        <v>7</v>
      </c>
      <c r="E601" s="5">
        <v>7713913.5</v>
      </c>
      <c r="F601" s="5">
        <v>3982722.5</v>
      </c>
      <c r="G601" s="6">
        <v>-3731191</v>
      </c>
      <c r="H601" s="8">
        <v>-0.48369625210762024</v>
      </c>
      <c r="I601" s="5">
        <v>60</v>
      </c>
      <c r="J601" s="5">
        <v>17.755466461181641</v>
      </c>
      <c r="K601" s="6">
        <v>-42.244533538818359</v>
      </c>
      <c r="L601" s="8">
        <v>-0.70407557487487793</v>
      </c>
      <c r="M601" s="7">
        <v>13.300000190734863</v>
      </c>
      <c r="N601" s="7">
        <v>44.333332061767578</v>
      </c>
      <c r="O601" s="7">
        <v>31.033332824707031</v>
      </c>
      <c r="P601" s="8">
        <v>2.3333332538604736</v>
      </c>
      <c r="Q601" s="49"/>
    </row>
    <row r="602" spans="1:17">
      <c r="A602" s="28">
        <v>114067503</v>
      </c>
      <c r="B602" s="22" t="s">
        <v>559</v>
      </c>
      <c r="C602" s="22" t="s">
        <v>127</v>
      </c>
      <c r="D602" s="43" t="s">
        <v>6</v>
      </c>
      <c r="E602" s="5">
        <v>39649120</v>
      </c>
      <c r="F602" s="5">
        <v>23880308</v>
      </c>
      <c r="G602" s="6">
        <v>-15768812</v>
      </c>
      <c r="H602" s="8">
        <v>-0.39770901203155518</v>
      </c>
      <c r="I602" s="5">
        <v>270</v>
      </c>
      <c r="J602" s="5">
        <v>120.21981811523438</v>
      </c>
      <c r="K602" s="6">
        <v>-149.78018188476563</v>
      </c>
      <c r="L602" s="8">
        <v>-0.55474144220352173</v>
      </c>
      <c r="M602" s="7">
        <v>15.718514442443848</v>
      </c>
      <c r="N602" s="7">
        <v>33.932033538818359</v>
      </c>
      <c r="O602" s="7">
        <v>18.213520050048828</v>
      </c>
      <c r="P602" s="8">
        <v>1.1587302684783936</v>
      </c>
      <c r="Q602" s="49"/>
    </row>
    <row r="603" spans="1:17">
      <c r="A603" s="28">
        <v>119357402</v>
      </c>
      <c r="B603" s="22" t="s">
        <v>670</v>
      </c>
      <c r="C603" s="22" t="s">
        <v>156</v>
      </c>
      <c r="D603" s="43" t="s">
        <v>6</v>
      </c>
      <c r="E603" s="5">
        <v>168472816</v>
      </c>
      <c r="F603" s="5">
        <v>130825552</v>
      </c>
      <c r="G603" s="6">
        <v>-37647264</v>
      </c>
      <c r="H603" s="8">
        <v>-0.22346195578575134</v>
      </c>
      <c r="I603" s="5">
        <v>1055</v>
      </c>
      <c r="J603" s="5">
        <v>688.94427490234375</v>
      </c>
      <c r="K603" s="6">
        <v>-366.05572509765625</v>
      </c>
      <c r="L603" s="8">
        <v>-0.34697225689888</v>
      </c>
      <c r="M603" s="7">
        <v>15.222515106201172</v>
      </c>
      <c r="N603" s="7">
        <v>24.34149169921875</v>
      </c>
      <c r="O603" s="7">
        <v>9.1189765930175781</v>
      </c>
      <c r="P603" s="8">
        <v>0.59904533624649048</v>
      </c>
      <c r="Q603" s="49"/>
    </row>
    <row r="604" spans="1:17">
      <c r="A604" s="28">
        <v>116557103</v>
      </c>
      <c r="B604" s="22" t="s">
        <v>616</v>
      </c>
      <c r="C604" s="22" t="s">
        <v>176</v>
      </c>
      <c r="D604" s="43" t="s">
        <v>6</v>
      </c>
      <c r="E604" s="5">
        <v>44165592</v>
      </c>
      <c r="F604" s="5">
        <v>34625760</v>
      </c>
      <c r="G604" s="6">
        <v>-9539832</v>
      </c>
      <c r="H604" s="8">
        <v>-0.21600145101547241</v>
      </c>
      <c r="I604" s="5">
        <v>302</v>
      </c>
      <c r="J604" s="5">
        <v>210.33172607421875</v>
      </c>
      <c r="K604" s="6">
        <v>-91.66827392578125</v>
      </c>
      <c r="L604" s="8">
        <v>-0.30353733897209167</v>
      </c>
      <c r="M604" s="7">
        <v>16.786962509155273</v>
      </c>
      <c r="N604" s="7">
        <v>24.869573593139648</v>
      </c>
      <c r="O604" s="7">
        <v>8.082611083984375</v>
      </c>
      <c r="P604" s="8">
        <v>0.48148146271705627</v>
      </c>
      <c r="Q604" s="49"/>
    </row>
    <row r="605" spans="1:17">
      <c r="A605" s="28">
        <v>109420107</v>
      </c>
      <c r="B605" s="22" t="s">
        <v>443</v>
      </c>
      <c r="C605" s="22" t="s">
        <v>189</v>
      </c>
      <c r="D605" s="43" t="s">
        <v>7</v>
      </c>
      <c r="E605" s="5">
        <v>2214048.75</v>
      </c>
      <c r="F605" s="5">
        <v>2788276</v>
      </c>
      <c r="G605" s="6">
        <v>574227.25</v>
      </c>
      <c r="H605" s="8">
        <v>0.25935620069503784</v>
      </c>
      <c r="I605" s="5">
        <v>21.5</v>
      </c>
      <c r="J605" s="5">
        <v>21.5</v>
      </c>
      <c r="K605" s="6">
        <v>0</v>
      </c>
      <c r="L605" s="8">
        <v>0</v>
      </c>
      <c r="M605" s="7">
        <v>22.769229888916016</v>
      </c>
      <c r="N605" s="7">
        <v>22.769229888916016</v>
      </c>
      <c r="O605" s="7">
        <v>0</v>
      </c>
      <c r="P605" s="8">
        <v>0</v>
      </c>
      <c r="Q605" s="49"/>
    </row>
    <row r="606" spans="1:17">
      <c r="A606" s="28">
        <v>109000000</v>
      </c>
      <c r="B606" s="22" t="s">
        <v>438</v>
      </c>
      <c r="C606" s="22" t="s">
        <v>163</v>
      </c>
      <c r="D606" s="43" t="s">
        <v>5</v>
      </c>
      <c r="E606" s="5">
        <v>21674718</v>
      </c>
      <c r="F606" s="5">
        <v>16942828</v>
      </c>
      <c r="G606" s="6">
        <v>-4731890</v>
      </c>
      <c r="H606" s="8">
        <v>-0.2183137983083725</v>
      </c>
      <c r="I606" s="5">
        <v>129.5</v>
      </c>
      <c r="J606" s="5">
        <v>90.710205078125</v>
      </c>
      <c r="K606" s="6">
        <v>-38.789794921875</v>
      </c>
      <c r="L606" s="8">
        <v>-0.29953509569168091</v>
      </c>
      <c r="M606" s="7">
        <v>9.9166669845581055</v>
      </c>
      <c r="N606" s="7">
        <v>15.354838371276855</v>
      </c>
      <c r="O606" s="7">
        <v>5.43817138671875</v>
      </c>
      <c r="P606" s="8">
        <v>0.54838699102401733</v>
      </c>
      <c r="Q606" s="49"/>
    </row>
    <row r="607" spans="1:17">
      <c r="A607" s="28">
        <v>104107903</v>
      </c>
      <c r="B607" s="22" t="s">
        <v>301</v>
      </c>
      <c r="C607" s="22" t="s">
        <v>131</v>
      </c>
      <c r="D607" s="43" t="s">
        <v>6</v>
      </c>
      <c r="E607" s="5">
        <v>136776192</v>
      </c>
      <c r="F607" s="5">
        <v>90043040</v>
      </c>
      <c r="G607" s="6">
        <v>-46733152</v>
      </c>
      <c r="H607" s="8">
        <v>-0.34167608618736267</v>
      </c>
      <c r="I607" s="5">
        <v>824.5</v>
      </c>
      <c r="J607" s="5">
        <v>426.4254150390625</v>
      </c>
      <c r="K607" s="6">
        <v>-398.0745849609375</v>
      </c>
      <c r="L607" s="8">
        <v>-0.48280724883079529</v>
      </c>
      <c r="M607" s="7">
        <v>14.617521286010742</v>
      </c>
      <c r="N607" s="7">
        <v>28.34576416015625</v>
      </c>
      <c r="O607" s="7">
        <v>13.728242874145508</v>
      </c>
      <c r="P607" s="8">
        <v>0.93916350603103638</v>
      </c>
      <c r="Q607" s="49"/>
    </row>
    <row r="608" spans="1:17">
      <c r="A608" s="28">
        <v>188392660</v>
      </c>
      <c r="B608" s="22" t="s">
        <v>2</v>
      </c>
      <c r="C608" s="22" t="s">
        <v>160</v>
      </c>
      <c r="D608" s="43" t="s">
        <v>4</v>
      </c>
      <c r="E608" s="5">
        <v>4971841</v>
      </c>
      <c r="F608" s="5">
        <v>3246258</v>
      </c>
      <c r="G608" s="6">
        <v>-1725583</v>
      </c>
      <c r="H608" s="8">
        <v>-0.34707123041152954</v>
      </c>
      <c r="I608" s="5">
        <v>46</v>
      </c>
      <c r="J608" s="5">
        <v>20.798511505126953</v>
      </c>
      <c r="K608" s="6">
        <v>-25.201488494873047</v>
      </c>
      <c r="L608" s="8">
        <v>-0.54785841703414917</v>
      </c>
      <c r="M608" s="7">
        <v>10.326226234436035</v>
      </c>
      <c r="N608" s="7">
        <v>21.340866088867188</v>
      </c>
      <c r="O608" s="7">
        <v>11.014639854431152</v>
      </c>
      <c r="P608" s="8">
        <v>1.0666664838790894</v>
      </c>
      <c r="Q608" s="49"/>
    </row>
    <row r="609" spans="1:17">
      <c r="A609" s="28">
        <v>108567204</v>
      </c>
      <c r="B609" s="22" t="s">
        <v>432</v>
      </c>
      <c r="C609" s="22" t="s">
        <v>177</v>
      </c>
      <c r="D609" s="43" t="s">
        <v>6</v>
      </c>
      <c r="E609" s="5">
        <v>9251831</v>
      </c>
      <c r="F609" s="5">
        <v>4693139.5</v>
      </c>
      <c r="G609" s="6">
        <v>-4558691.5</v>
      </c>
      <c r="H609" s="8">
        <v>-0.49273398518562317</v>
      </c>
      <c r="I609" s="5">
        <v>54</v>
      </c>
      <c r="J609" s="5">
        <v>14.646921157836914</v>
      </c>
      <c r="K609" s="6">
        <v>-39.353080749511719</v>
      </c>
      <c r="L609" s="8">
        <v>-0.72876077890396118</v>
      </c>
      <c r="M609" s="7">
        <v>10.900285720825195</v>
      </c>
      <c r="N609" s="7">
        <v>38.1510009765625</v>
      </c>
      <c r="O609" s="7">
        <v>27.250715255737305</v>
      </c>
      <c r="P609" s="8">
        <v>2.5</v>
      </c>
      <c r="Q609" s="49"/>
    </row>
    <row r="610" spans="1:17">
      <c r="A610" s="28">
        <v>103028302</v>
      </c>
      <c r="B610" s="22" t="s">
        <v>278</v>
      </c>
      <c r="C610" s="22" t="s">
        <v>123</v>
      </c>
      <c r="D610" s="43" t="s">
        <v>6</v>
      </c>
      <c r="E610" s="5">
        <v>84468880</v>
      </c>
      <c r="F610" s="5">
        <v>49091476</v>
      </c>
      <c r="G610" s="6">
        <v>-35377404</v>
      </c>
      <c r="H610" s="8">
        <v>-0.41882175207138062</v>
      </c>
      <c r="I610" s="5">
        <v>552.5</v>
      </c>
      <c r="J610" s="5">
        <v>226.35641479492188</v>
      </c>
      <c r="K610" s="6">
        <v>-326.14358520507813</v>
      </c>
      <c r="L610" s="8">
        <v>-0.5903051495552063</v>
      </c>
      <c r="M610" s="7">
        <v>13.333769798278809</v>
      </c>
      <c r="N610" s="7">
        <v>35.519371032714844</v>
      </c>
      <c r="O610" s="7">
        <v>22.185600280761719</v>
      </c>
      <c r="P610" s="8">
        <v>1.6638656854629517</v>
      </c>
      <c r="Q610" s="49"/>
    </row>
    <row r="611" spans="1:17">
      <c r="A611" s="28">
        <v>116496503</v>
      </c>
      <c r="B611" s="22" t="s">
        <v>612</v>
      </c>
      <c r="C611" s="22" t="s">
        <v>170</v>
      </c>
      <c r="D611" s="43" t="s">
        <v>6</v>
      </c>
      <c r="E611" s="5">
        <v>30333236</v>
      </c>
      <c r="F611" s="5">
        <v>27534782</v>
      </c>
      <c r="G611" s="6">
        <v>-2798454</v>
      </c>
      <c r="H611" s="8">
        <v>-9.2257022857666016E-2</v>
      </c>
      <c r="I611" s="5">
        <v>229.5</v>
      </c>
      <c r="J611" s="5">
        <v>198.56632995605469</v>
      </c>
      <c r="K611" s="6">
        <v>-30.933670043945313</v>
      </c>
      <c r="L611" s="8">
        <v>-0.13478723168373108</v>
      </c>
      <c r="M611" s="7">
        <v>16.163681030273438</v>
      </c>
      <c r="N611" s="7">
        <v>18.923334121704102</v>
      </c>
      <c r="O611" s="7">
        <v>2.7596530914306641</v>
      </c>
      <c r="P611" s="8">
        <v>0.17073172330856323</v>
      </c>
      <c r="Q611" s="49"/>
    </row>
    <row r="612" spans="1:17">
      <c r="A612" s="28">
        <v>108567404</v>
      </c>
      <c r="B612" s="22" t="s">
        <v>433</v>
      </c>
      <c r="C612" s="22" t="s">
        <v>177</v>
      </c>
      <c r="D612" s="43" t="s">
        <v>6</v>
      </c>
      <c r="E612" s="5">
        <v>7216785.5</v>
      </c>
      <c r="F612" s="5">
        <v>3768171.25</v>
      </c>
      <c r="G612" s="6">
        <v>-3448614.25</v>
      </c>
      <c r="H612" s="8">
        <v>-0.47786015272140503</v>
      </c>
      <c r="I612" s="5">
        <v>62.5</v>
      </c>
      <c r="J612" s="5">
        <v>21.031135559082031</v>
      </c>
      <c r="K612" s="6">
        <v>-41.468864440917969</v>
      </c>
      <c r="L612" s="8">
        <v>-0.66350185871124268</v>
      </c>
      <c r="M612" s="7">
        <v>9.6029691696166992</v>
      </c>
      <c r="N612" s="7">
        <v>27.935909271240234</v>
      </c>
      <c r="O612" s="7">
        <v>18.332939147949219</v>
      </c>
      <c r="P612" s="8">
        <v>1.9090907573699951</v>
      </c>
      <c r="Q612" s="49"/>
    </row>
    <row r="613" spans="1:17">
      <c r="A613" s="28">
        <v>104435603</v>
      </c>
      <c r="B613" s="22" t="s">
        <v>322</v>
      </c>
      <c r="C613" s="22" t="s">
        <v>164</v>
      </c>
      <c r="D613" s="43" t="s">
        <v>6</v>
      </c>
      <c r="E613" s="5">
        <v>36908148</v>
      </c>
      <c r="F613" s="5">
        <v>24135536</v>
      </c>
      <c r="G613" s="6">
        <v>-12772612</v>
      </c>
      <c r="H613" s="8">
        <v>-0.34606483578681946</v>
      </c>
      <c r="I613" s="5">
        <v>260.5</v>
      </c>
      <c r="J613" s="5">
        <v>135.75033569335938</v>
      </c>
      <c r="K613" s="6">
        <v>-124.74966430664063</v>
      </c>
      <c r="L613" s="8">
        <v>-0.4788854718208313</v>
      </c>
      <c r="M613" s="7">
        <v>14.267468452453613</v>
      </c>
      <c r="N613" s="7">
        <v>27.570919036865234</v>
      </c>
      <c r="O613" s="7">
        <v>13.303450584411621</v>
      </c>
      <c r="P613" s="8">
        <v>0.93243247270584106</v>
      </c>
      <c r="Q613" s="49"/>
    </row>
    <row r="614" spans="1:17">
      <c r="A614" s="28">
        <v>104435703</v>
      </c>
      <c r="B614" s="22" t="s">
        <v>323</v>
      </c>
      <c r="C614" s="22" t="s">
        <v>164</v>
      </c>
      <c r="D614" s="43" t="s">
        <v>6</v>
      </c>
      <c r="E614" s="5">
        <v>17866802</v>
      </c>
      <c r="F614" s="5">
        <v>12535915</v>
      </c>
      <c r="G614" s="6">
        <v>-5330887</v>
      </c>
      <c r="H614" s="8">
        <v>-0.29836827516555786</v>
      </c>
      <c r="I614" s="5">
        <v>135</v>
      </c>
      <c r="J614" s="5">
        <v>79.821334838867188</v>
      </c>
      <c r="K614" s="6">
        <v>-55.178665161132813</v>
      </c>
      <c r="L614" s="8">
        <v>-0.40873086452484131</v>
      </c>
      <c r="M614" s="7">
        <v>15.913774490356445</v>
      </c>
      <c r="N614" s="7">
        <v>28.246950149536133</v>
      </c>
      <c r="O614" s="7">
        <v>12.333175659179688</v>
      </c>
      <c r="P614" s="8">
        <v>0.77500003576278687</v>
      </c>
      <c r="Q614" s="49"/>
    </row>
    <row r="615" spans="1:17">
      <c r="A615" s="28">
        <v>129547203</v>
      </c>
      <c r="B615" s="22" t="s">
        <v>936</v>
      </c>
      <c r="C615" s="22" t="s">
        <v>175</v>
      </c>
      <c r="D615" s="43" t="s">
        <v>6</v>
      </c>
      <c r="E615" s="5">
        <v>31362826</v>
      </c>
      <c r="F615" s="5">
        <v>25729328</v>
      </c>
      <c r="G615" s="6">
        <v>-5633498</v>
      </c>
      <c r="H615" s="8">
        <v>-0.17962342500686646</v>
      </c>
      <c r="I615" s="5">
        <v>162.5</v>
      </c>
      <c r="J615" s="5">
        <v>100.49045562744141</v>
      </c>
      <c r="K615" s="6">
        <v>-62.009544372558594</v>
      </c>
      <c r="L615" s="8">
        <v>-0.38159719109535217</v>
      </c>
      <c r="M615" s="7">
        <v>14.14861011505127</v>
      </c>
      <c r="N615" s="7">
        <v>23.677265167236328</v>
      </c>
      <c r="O615" s="7">
        <v>9.5286550521850586</v>
      </c>
      <c r="P615" s="8">
        <v>0.67346936464309692</v>
      </c>
      <c r="Q615" s="49"/>
    </row>
    <row r="616" spans="1:17">
      <c r="A616" s="28">
        <v>104376203</v>
      </c>
      <c r="B616" s="22" t="s">
        <v>308</v>
      </c>
      <c r="C616" s="22" t="s">
        <v>158</v>
      </c>
      <c r="D616" s="43" t="s">
        <v>6</v>
      </c>
      <c r="E616" s="5">
        <v>18576934</v>
      </c>
      <c r="F616" s="5">
        <v>12680538</v>
      </c>
      <c r="G616" s="6">
        <v>-5896396</v>
      </c>
      <c r="H616" s="8">
        <v>-0.31740415096282959</v>
      </c>
      <c r="I616" s="5">
        <v>150</v>
      </c>
      <c r="J616" s="5">
        <v>90.502944946289063</v>
      </c>
      <c r="K616" s="6">
        <v>-59.497055053710938</v>
      </c>
      <c r="L616" s="8">
        <v>-0.39664703607559204</v>
      </c>
      <c r="M616" s="7">
        <v>14.338700294494629</v>
      </c>
      <c r="N616" s="7">
        <v>23.897832870483398</v>
      </c>
      <c r="O616" s="7">
        <v>9.5591325759887695</v>
      </c>
      <c r="P616" s="8">
        <v>0.66666662693023682</v>
      </c>
      <c r="Q616" s="49"/>
    </row>
    <row r="617" spans="1:17">
      <c r="A617" s="28">
        <v>116496603</v>
      </c>
      <c r="B617" s="22" t="s">
        <v>613</v>
      </c>
      <c r="C617" s="22" t="s">
        <v>170</v>
      </c>
      <c r="D617" s="43" t="s">
        <v>6</v>
      </c>
      <c r="E617" s="5">
        <v>58100644</v>
      </c>
      <c r="F617" s="5">
        <v>46185320</v>
      </c>
      <c r="G617" s="6">
        <v>-11915324</v>
      </c>
      <c r="H617" s="8">
        <v>-0.20508076250553131</v>
      </c>
      <c r="I617" s="5">
        <v>316</v>
      </c>
      <c r="J617" s="5">
        <v>197.97390747070313</v>
      </c>
      <c r="K617" s="6">
        <v>-118.02609252929688</v>
      </c>
      <c r="L617" s="8">
        <v>-0.3735002875328064</v>
      </c>
      <c r="M617" s="7">
        <v>16.379877090454102</v>
      </c>
      <c r="N617" s="7">
        <v>26.264284133911133</v>
      </c>
      <c r="O617" s="7">
        <v>9.8844070434570313</v>
      </c>
      <c r="P617" s="8">
        <v>0.60344815254211426</v>
      </c>
      <c r="Q617" s="49"/>
    </row>
    <row r="618" spans="1:17">
      <c r="A618" s="28">
        <v>115218003</v>
      </c>
      <c r="B618" s="22" t="s">
        <v>573</v>
      </c>
      <c r="C618" s="22" t="s">
        <v>142</v>
      </c>
      <c r="D618" s="43" t="s">
        <v>6</v>
      </c>
      <c r="E618" s="5">
        <v>51780732</v>
      </c>
      <c r="F618" s="5">
        <v>41137732</v>
      </c>
      <c r="G618" s="6">
        <v>-10643000</v>
      </c>
      <c r="H618" s="8">
        <v>-0.20553977787494659</v>
      </c>
      <c r="I618" s="5">
        <v>374</v>
      </c>
      <c r="J618" s="5">
        <v>257.81948852539063</v>
      </c>
      <c r="K618" s="6">
        <v>-116.18051147460938</v>
      </c>
      <c r="L618" s="8">
        <v>-0.31064307689666748</v>
      </c>
      <c r="M618" s="7">
        <v>17.167415618896484</v>
      </c>
      <c r="N618" s="7">
        <v>24.575273513793945</v>
      </c>
      <c r="O618" s="7">
        <v>7.4078578948974609</v>
      </c>
      <c r="P618" s="8">
        <v>0.43150687217712402</v>
      </c>
      <c r="Q618" s="49"/>
    </row>
    <row r="619" spans="1:17">
      <c r="A619" s="28">
        <v>104107503</v>
      </c>
      <c r="B619" s="22" t="s">
        <v>299</v>
      </c>
      <c r="C619" s="22" t="s">
        <v>131</v>
      </c>
      <c r="D619" s="43" t="s">
        <v>6</v>
      </c>
      <c r="E619" s="5">
        <v>32979462</v>
      </c>
      <c r="F619" s="5">
        <v>22191822</v>
      </c>
      <c r="G619" s="6">
        <v>-10787640</v>
      </c>
      <c r="H619" s="8">
        <v>-0.32710176706314087</v>
      </c>
      <c r="I619" s="5">
        <v>240</v>
      </c>
      <c r="J619" s="5">
        <v>133.37461853027344</v>
      </c>
      <c r="K619" s="6">
        <v>-106.62538146972656</v>
      </c>
      <c r="L619" s="8">
        <v>-0.44427242875099182</v>
      </c>
      <c r="M619" s="7">
        <v>14.397164344787598</v>
      </c>
      <c r="N619" s="7">
        <v>25.513961791992188</v>
      </c>
      <c r="O619" s="7">
        <v>11.11679744720459</v>
      </c>
      <c r="P619" s="8">
        <v>0.7721518874168396</v>
      </c>
      <c r="Q619" s="49"/>
    </row>
    <row r="620" spans="1:17">
      <c r="A620" s="28">
        <v>109427503</v>
      </c>
      <c r="B620" s="22" t="s">
        <v>448</v>
      </c>
      <c r="C620" s="22" t="s">
        <v>189</v>
      </c>
      <c r="D620" s="43" t="s">
        <v>6</v>
      </c>
      <c r="E620" s="5">
        <v>15675515</v>
      </c>
      <c r="F620" s="5">
        <v>8991158</v>
      </c>
      <c r="G620" s="6">
        <v>-6684357</v>
      </c>
      <c r="H620" s="8">
        <v>-0.42642024159431458</v>
      </c>
      <c r="I620" s="5">
        <v>120</v>
      </c>
      <c r="J620" s="5">
        <v>52.384468078613281</v>
      </c>
      <c r="K620" s="6">
        <v>-67.615531921386719</v>
      </c>
      <c r="L620" s="8">
        <v>-0.56346279382705688</v>
      </c>
      <c r="M620" s="7">
        <v>12.10603141784668</v>
      </c>
      <c r="N620" s="7">
        <v>26.716758728027344</v>
      </c>
      <c r="O620" s="7">
        <v>14.610727310180664</v>
      </c>
      <c r="P620" s="8">
        <v>1.2068965435028076</v>
      </c>
      <c r="Q620" s="49"/>
    </row>
    <row r="621" spans="1:17">
      <c r="A621" s="28">
        <v>113367003</v>
      </c>
      <c r="B621" s="22" t="s">
        <v>534</v>
      </c>
      <c r="C621" s="22" t="s">
        <v>157</v>
      </c>
      <c r="D621" s="43" t="s">
        <v>6</v>
      </c>
      <c r="E621" s="5">
        <v>58627796</v>
      </c>
      <c r="F621" s="5">
        <v>42959632</v>
      </c>
      <c r="G621" s="6">
        <v>-15668164</v>
      </c>
      <c r="H621" s="8">
        <v>-0.26724803447723389</v>
      </c>
      <c r="I621" s="5">
        <v>352.5</v>
      </c>
      <c r="J621" s="5">
        <v>209.37582397460938</v>
      </c>
      <c r="K621" s="6">
        <v>-143.12417602539063</v>
      </c>
      <c r="L621" s="8">
        <v>-0.40602603554725647</v>
      </c>
      <c r="M621" s="7">
        <v>15.19722843170166</v>
      </c>
      <c r="N621" s="7">
        <v>25.674106597900391</v>
      </c>
      <c r="O621" s="7">
        <v>10.47687816619873</v>
      </c>
      <c r="P621" s="8">
        <v>0.68939399719238281</v>
      </c>
      <c r="Q621" s="49"/>
    </row>
    <row r="622" spans="1:17">
      <c r="A622" s="28">
        <v>108567703</v>
      </c>
      <c r="B622" s="22" t="s">
        <v>434</v>
      </c>
      <c r="C622" s="22" t="s">
        <v>177</v>
      </c>
      <c r="D622" s="43" t="s">
        <v>6</v>
      </c>
      <c r="E622" s="5">
        <v>38949696</v>
      </c>
      <c r="F622" s="5">
        <v>24693548</v>
      </c>
      <c r="G622" s="6">
        <v>-14256148</v>
      </c>
      <c r="H622" s="8">
        <v>-0.36601436138153076</v>
      </c>
      <c r="I622" s="5">
        <v>279</v>
      </c>
      <c r="J622" s="5">
        <v>127.53762817382813</v>
      </c>
      <c r="K622" s="6">
        <v>-151.46237182617188</v>
      </c>
      <c r="L622" s="8">
        <v>-0.54287588596343994</v>
      </c>
      <c r="M622" s="7">
        <v>12.804286003112793</v>
      </c>
      <c r="N622" s="7">
        <v>29.876667022705078</v>
      </c>
      <c r="O622" s="7">
        <v>17.072380065917969</v>
      </c>
      <c r="P622" s="8">
        <v>1.3333332538604736</v>
      </c>
      <c r="Q622" s="49"/>
    </row>
    <row r="623" spans="1:17">
      <c r="A623" s="28">
        <v>108567807</v>
      </c>
      <c r="B623" s="22" t="s">
        <v>435</v>
      </c>
      <c r="C623" s="22" t="s">
        <v>177</v>
      </c>
      <c r="D623" s="43" t="s">
        <v>7</v>
      </c>
      <c r="E623" s="5">
        <v>6143877.5</v>
      </c>
      <c r="F623" s="5">
        <v>4777910</v>
      </c>
      <c r="G623" s="6">
        <v>-1365967.5</v>
      </c>
      <c r="H623" s="8">
        <v>-0.22232986986637115</v>
      </c>
      <c r="I623" s="5">
        <v>38</v>
      </c>
      <c r="J623" s="5">
        <v>25.23167610168457</v>
      </c>
      <c r="K623" s="6">
        <v>-12.76832389831543</v>
      </c>
      <c r="L623" s="8">
        <v>-0.33600851893424988</v>
      </c>
      <c r="M623" s="7">
        <v>23.294116973876953</v>
      </c>
      <c r="N623" s="7">
        <v>39.599998474121094</v>
      </c>
      <c r="O623" s="7">
        <v>16.305881500244141</v>
      </c>
      <c r="P623" s="8">
        <v>0.69999998807907104</v>
      </c>
      <c r="Q623" s="49"/>
    </row>
    <row r="624" spans="1:17">
      <c r="A624" s="28">
        <v>123467103</v>
      </c>
      <c r="B624" s="22" t="s">
        <v>767</v>
      </c>
      <c r="C624" s="22" t="s">
        <v>167</v>
      </c>
      <c r="D624" s="43" t="s">
        <v>6</v>
      </c>
      <c r="E624" s="5">
        <v>130533328</v>
      </c>
      <c r="F624" s="5">
        <v>76750000</v>
      </c>
      <c r="G624" s="6">
        <v>-53783328</v>
      </c>
      <c r="H624" s="8">
        <v>-0.41202756762504578</v>
      </c>
      <c r="I624" s="5">
        <v>865.5</v>
      </c>
      <c r="J624" s="5">
        <v>339.20751953125</v>
      </c>
      <c r="K624" s="6">
        <v>-526.29248046875</v>
      </c>
      <c r="L624" s="8">
        <v>-0.60807913541793823</v>
      </c>
      <c r="M624" s="7">
        <v>15.16288948059082</v>
      </c>
      <c r="N624" s="7">
        <v>41.90985107421875</v>
      </c>
      <c r="O624" s="7">
        <v>26.74696159362793</v>
      </c>
      <c r="P624" s="8">
        <v>1.7639752626419067</v>
      </c>
      <c r="Q624" s="49"/>
    </row>
    <row r="625" spans="1:17">
      <c r="A625" s="28">
        <v>123463370</v>
      </c>
      <c r="B625" s="22" t="s">
        <v>754</v>
      </c>
      <c r="C625" s="22" t="s">
        <v>167</v>
      </c>
      <c r="D625" s="43" t="s">
        <v>4</v>
      </c>
      <c r="E625" s="5">
        <v>3888256</v>
      </c>
      <c r="F625" s="5">
        <v>2190196</v>
      </c>
      <c r="G625" s="6">
        <v>-1698060</v>
      </c>
      <c r="H625" s="8">
        <v>-0.43671506643295288</v>
      </c>
      <c r="I625" s="5">
        <v>37.5</v>
      </c>
      <c r="J625" s="5">
        <v>10.800125122070313</v>
      </c>
      <c r="K625" s="6">
        <v>-26.699874877929688</v>
      </c>
      <c r="L625" s="8">
        <v>-0.71199667453765869</v>
      </c>
      <c r="M625" s="7">
        <v>8.7711153030395508</v>
      </c>
      <c r="N625" s="7">
        <v>38.008167266845703</v>
      </c>
      <c r="O625" s="7">
        <v>29.237052917480469</v>
      </c>
      <c r="P625" s="8">
        <v>3.3333334922790527</v>
      </c>
      <c r="Q625" s="49"/>
    </row>
    <row r="626" spans="1:17">
      <c r="A626" s="28">
        <v>103028653</v>
      </c>
      <c r="B626" s="22" t="s">
        <v>280</v>
      </c>
      <c r="C626" s="22" t="s">
        <v>123</v>
      </c>
      <c r="D626" s="43" t="s">
        <v>6</v>
      </c>
      <c r="E626" s="5">
        <v>25616044</v>
      </c>
      <c r="F626" s="5">
        <v>17782384</v>
      </c>
      <c r="G626" s="6">
        <v>-7833660</v>
      </c>
      <c r="H626" s="8">
        <v>-0.30581068992614746</v>
      </c>
      <c r="I626" s="5">
        <v>152.5</v>
      </c>
      <c r="J626" s="5">
        <v>72.566932678222656</v>
      </c>
      <c r="K626" s="6">
        <v>-79.933067321777344</v>
      </c>
      <c r="L626" s="8">
        <v>-0.5241512656211853</v>
      </c>
      <c r="M626" s="7">
        <v>15.747097969055176</v>
      </c>
      <c r="N626" s="7">
        <v>34.174552917480469</v>
      </c>
      <c r="O626" s="7">
        <v>18.427455902099609</v>
      </c>
      <c r="P626" s="8">
        <v>1.1702127456665039</v>
      </c>
      <c r="Q626" s="49"/>
    </row>
    <row r="627" spans="1:17">
      <c r="A627" s="28">
        <v>112676203</v>
      </c>
      <c r="B627" s="22" t="s">
        <v>509</v>
      </c>
      <c r="C627" s="22" t="s">
        <v>188</v>
      </c>
      <c r="D627" s="43" t="s">
        <v>6</v>
      </c>
      <c r="E627" s="5">
        <v>55552584</v>
      </c>
      <c r="F627" s="5">
        <v>30931420</v>
      </c>
      <c r="G627" s="6">
        <v>-24621164</v>
      </c>
      <c r="H627" s="8">
        <v>-0.44320467114448547</v>
      </c>
      <c r="I627" s="5">
        <v>369</v>
      </c>
      <c r="J627" s="5">
        <v>140.8701171875</v>
      </c>
      <c r="K627" s="6">
        <v>-228.1298828125</v>
      </c>
      <c r="L627" s="8">
        <v>-0.61823815107345581</v>
      </c>
      <c r="M627" s="7">
        <v>13.154629707336426</v>
      </c>
      <c r="N627" s="7">
        <v>33.708736419677734</v>
      </c>
      <c r="O627" s="7">
        <v>20.554107666015625</v>
      </c>
      <c r="P627" s="8">
        <v>1.5624998807907104</v>
      </c>
      <c r="Q627" s="49"/>
    </row>
    <row r="628" spans="1:17">
      <c r="A628" s="28">
        <v>103028703</v>
      </c>
      <c r="B628" s="22" t="s">
        <v>281</v>
      </c>
      <c r="C628" s="22" t="s">
        <v>123</v>
      </c>
      <c r="D628" s="43" t="s">
        <v>6</v>
      </c>
      <c r="E628" s="5">
        <v>60310908</v>
      </c>
      <c r="F628" s="5">
        <v>40949212</v>
      </c>
      <c r="G628" s="6">
        <v>-19361696</v>
      </c>
      <c r="H628" s="8">
        <v>-0.32103142142295837</v>
      </c>
      <c r="I628" s="5">
        <v>406</v>
      </c>
      <c r="J628" s="5">
        <v>199.56765747070313</v>
      </c>
      <c r="K628" s="6">
        <v>-206.43234252929688</v>
      </c>
      <c r="L628" s="8">
        <v>-0.50845402479171753</v>
      </c>
      <c r="M628" s="7">
        <v>17.023073196411133</v>
      </c>
      <c r="N628" s="7">
        <v>37.707019805908203</v>
      </c>
      <c r="O628" s="7">
        <v>20.68394660949707</v>
      </c>
      <c r="P628" s="8">
        <v>1.2150535583496094</v>
      </c>
      <c r="Q628" s="49"/>
    </row>
    <row r="629" spans="1:17">
      <c r="A629" s="28">
        <v>115218303</v>
      </c>
      <c r="B629" s="22" t="s">
        <v>574</v>
      </c>
      <c r="C629" s="22" t="s">
        <v>142</v>
      </c>
      <c r="D629" s="43" t="s">
        <v>6</v>
      </c>
      <c r="E629" s="5">
        <v>38525156</v>
      </c>
      <c r="F629" s="5">
        <v>27372036</v>
      </c>
      <c r="G629" s="6">
        <v>-11153120</v>
      </c>
      <c r="H629" s="8">
        <v>-0.28950226306915283</v>
      </c>
      <c r="I629" s="5">
        <v>241.5</v>
      </c>
      <c r="J629" s="5">
        <v>136.15426635742188</v>
      </c>
      <c r="K629" s="6">
        <v>-105.34573364257813</v>
      </c>
      <c r="L629" s="8">
        <v>-0.43621420860290527</v>
      </c>
      <c r="M629" s="7">
        <v>14.366467475891113</v>
      </c>
      <c r="N629" s="7">
        <v>26.630523681640625</v>
      </c>
      <c r="O629" s="7">
        <v>12.264056205749512</v>
      </c>
      <c r="P629" s="8">
        <v>0.85365843772888184</v>
      </c>
      <c r="Q629" s="49"/>
    </row>
    <row r="630" spans="1:17">
      <c r="A630" s="28">
        <v>103028753</v>
      </c>
      <c r="B630" s="22" t="s">
        <v>282</v>
      </c>
      <c r="C630" s="22" t="s">
        <v>123</v>
      </c>
      <c r="D630" s="43" t="s">
        <v>6</v>
      </c>
      <c r="E630" s="5">
        <v>37143104</v>
      </c>
      <c r="F630" s="5">
        <v>21288518</v>
      </c>
      <c r="G630" s="6">
        <v>-15854586</v>
      </c>
      <c r="H630" s="8">
        <v>-0.42685139179229736</v>
      </c>
      <c r="I630" s="5">
        <v>210</v>
      </c>
      <c r="J630" s="5">
        <v>64.280059814453125</v>
      </c>
      <c r="K630" s="6">
        <v>-145.71994018554688</v>
      </c>
      <c r="L630" s="8">
        <v>-0.69390445947647095</v>
      </c>
      <c r="M630" s="7">
        <v>14.914358139038086</v>
      </c>
      <c r="N630" s="7">
        <v>52.413314819335938</v>
      </c>
      <c r="O630" s="7">
        <v>37.498954772949219</v>
      </c>
      <c r="P630" s="8">
        <v>2.5142855644226074</v>
      </c>
      <c r="Q630" s="49"/>
    </row>
    <row r="631" spans="1:17">
      <c r="A631" s="28">
        <v>127047404</v>
      </c>
      <c r="B631" s="22" t="s">
        <v>910</v>
      </c>
      <c r="C631" s="22" t="s">
        <v>125</v>
      </c>
      <c r="D631" s="43" t="s">
        <v>6</v>
      </c>
      <c r="E631" s="5">
        <v>23906432</v>
      </c>
      <c r="F631" s="5">
        <v>11277799</v>
      </c>
      <c r="G631" s="6">
        <v>-12628633</v>
      </c>
      <c r="H631" s="8">
        <v>-0.52825254201889038</v>
      </c>
      <c r="I631" s="5">
        <v>153.5</v>
      </c>
      <c r="J631" s="5">
        <v>42.623378753662109</v>
      </c>
      <c r="K631" s="6">
        <v>-110.87661743164063</v>
      </c>
      <c r="L631" s="8">
        <v>-0.72232323884963989</v>
      </c>
      <c r="M631" s="7">
        <v>12.594939231872559</v>
      </c>
      <c r="N631" s="7">
        <v>41.3114013671875</v>
      </c>
      <c r="O631" s="7">
        <v>28.716461181640625</v>
      </c>
      <c r="P631" s="8">
        <v>2.2799999713897705</v>
      </c>
      <c r="Q631" s="49"/>
    </row>
    <row r="632" spans="1:17">
      <c r="A632" s="28">
        <v>112676403</v>
      </c>
      <c r="B632" s="22" t="s">
        <v>510</v>
      </c>
      <c r="C632" s="22" t="s">
        <v>188</v>
      </c>
      <c r="D632" s="43" t="s">
        <v>6</v>
      </c>
      <c r="E632" s="5">
        <v>72674016</v>
      </c>
      <c r="F632" s="5">
        <v>47924344</v>
      </c>
      <c r="G632" s="6">
        <v>-24749672</v>
      </c>
      <c r="H632" s="8">
        <v>-0.34055736660957336</v>
      </c>
      <c r="I632" s="5">
        <v>542.5</v>
      </c>
      <c r="J632" s="5">
        <v>290.61712646484375</v>
      </c>
      <c r="K632" s="6">
        <v>-251.88287353515625</v>
      </c>
      <c r="L632" s="8">
        <v>-0.46430021524429321</v>
      </c>
      <c r="M632" s="7">
        <v>15.971510887145996</v>
      </c>
      <c r="N632" s="7">
        <v>30.216371536254883</v>
      </c>
      <c r="O632" s="7">
        <v>14.244860649108887</v>
      </c>
      <c r="P632" s="8">
        <v>0.89189183712005615</v>
      </c>
      <c r="Q632" s="49"/>
    </row>
    <row r="633" spans="1:17">
      <c r="A633" s="28">
        <v>117416103</v>
      </c>
      <c r="B633" s="22" t="s">
        <v>636</v>
      </c>
      <c r="C633" s="22" t="s">
        <v>162</v>
      </c>
      <c r="D633" s="43" t="s">
        <v>6</v>
      </c>
      <c r="E633" s="5">
        <v>19591822</v>
      </c>
      <c r="F633" s="5">
        <v>15153316</v>
      </c>
      <c r="G633" s="6">
        <v>-4438506</v>
      </c>
      <c r="H633" s="8">
        <v>-0.22654891014099121</v>
      </c>
      <c r="I633" s="5">
        <v>144</v>
      </c>
      <c r="J633" s="5">
        <v>98.711372375488281</v>
      </c>
      <c r="K633" s="6">
        <v>-45.288627624511719</v>
      </c>
      <c r="L633" s="8">
        <v>-0.31450435519218445</v>
      </c>
      <c r="M633" s="7">
        <v>16.141197204589844</v>
      </c>
      <c r="N633" s="7">
        <v>24.211795806884766</v>
      </c>
      <c r="O633" s="7">
        <v>8.0705986022949219</v>
      </c>
      <c r="P633" s="8">
        <v>0.5</v>
      </c>
      <c r="Q633" s="49"/>
    </row>
    <row r="634" spans="1:17">
      <c r="A634" s="28">
        <v>125238402</v>
      </c>
      <c r="B634" s="22" t="s">
        <v>813</v>
      </c>
      <c r="C634" s="22" t="s">
        <v>144</v>
      </c>
      <c r="D634" s="43" t="s">
        <v>6</v>
      </c>
      <c r="E634" s="5">
        <v>83886096</v>
      </c>
      <c r="F634" s="5">
        <v>52270884</v>
      </c>
      <c r="G634" s="6">
        <v>-31615212</v>
      </c>
      <c r="H634" s="8">
        <v>-0.37688261270523071</v>
      </c>
      <c r="I634" s="5">
        <v>493.5</v>
      </c>
      <c r="J634" s="5">
        <v>215.0301513671875</v>
      </c>
      <c r="K634" s="6">
        <v>-278.4698486328125</v>
      </c>
      <c r="L634" s="8">
        <v>-0.56427526473999023</v>
      </c>
      <c r="M634" s="7">
        <v>18.118656158447266</v>
      </c>
      <c r="N634" s="7">
        <v>42.384716033935547</v>
      </c>
      <c r="O634" s="7">
        <v>24.266059875488281</v>
      </c>
      <c r="P634" s="8">
        <v>1.3392858505249023</v>
      </c>
      <c r="Q634" s="49"/>
    </row>
    <row r="635" spans="1:17">
      <c r="A635" s="28">
        <v>101306503</v>
      </c>
      <c r="B635" s="22" t="s">
        <v>206</v>
      </c>
      <c r="C635" s="22" t="s">
        <v>151</v>
      </c>
      <c r="D635" s="43" t="s">
        <v>6</v>
      </c>
      <c r="E635" s="5">
        <v>12015518</v>
      </c>
      <c r="F635" s="5">
        <v>7090658.5</v>
      </c>
      <c r="G635" s="6">
        <v>-4924859.5</v>
      </c>
      <c r="H635" s="8">
        <v>-0.40987491607666016</v>
      </c>
      <c r="I635" s="5">
        <v>82.5</v>
      </c>
      <c r="J635" s="5">
        <v>32.768951416015625</v>
      </c>
      <c r="K635" s="6">
        <v>-49.731048583984375</v>
      </c>
      <c r="L635" s="8">
        <v>-0.60280060768127441</v>
      </c>
      <c r="M635" s="7">
        <v>11.087666511535645</v>
      </c>
      <c r="N635" s="7">
        <v>29.936700820922852</v>
      </c>
      <c r="O635" s="7">
        <v>18.849033355712891</v>
      </c>
      <c r="P635" s="8">
        <v>1.7000001668930054</v>
      </c>
      <c r="Q635" s="49"/>
    </row>
    <row r="636" spans="1:17">
      <c r="A636" s="28">
        <v>116197503</v>
      </c>
      <c r="B636" s="22" t="s">
        <v>606</v>
      </c>
      <c r="C636" s="22" t="s">
        <v>140</v>
      </c>
      <c r="D636" s="43" t="s">
        <v>6</v>
      </c>
      <c r="E636" s="5">
        <v>23275756</v>
      </c>
      <c r="F636" s="5">
        <v>17493082</v>
      </c>
      <c r="G636" s="6">
        <v>-5782674</v>
      </c>
      <c r="H636" s="8">
        <v>-0.24844193458557129</v>
      </c>
      <c r="I636" s="5">
        <v>187.5</v>
      </c>
      <c r="J636" s="5">
        <v>123.20985412597656</v>
      </c>
      <c r="K636" s="6">
        <v>-64.290145874023438</v>
      </c>
      <c r="L636" s="8">
        <v>-0.34288078546524048</v>
      </c>
      <c r="M636" s="7">
        <v>14.438472747802734</v>
      </c>
      <c r="N636" s="7">
        <v>21.657709121704102</v>
      </c>
      <c r="O636" s="7">
        <v>7.2192363739013672</v>
      </c>
      <c r="P636" s="8">
        <v>0.5</v>
      </c>
      <c r="Q636" s="49"/>
    </row>
    <row r="637" spans="1:17">
      <c r="A637" s="28">
        <v>111297504</v>
      </c>
      <c r="B637" s="22" t="s">
        <v>476</v>
      </c>
      <c r="C637" s="22" t="s">
        <v>150</v>
      </c>
      <c r="D637" s="43" t="s">
        <v>6</v>
      </c>
      <c r="E637" s="5">
        <v>12871210</v>
      </c>
      <c r="F637" s="5">
        <v>8208522.5</v>
      </c>
      <c r="G637" s="6">
        <v>-4662687.5</v>
      </c>
      <c r="H637" s="8">
        <v>-0.36225712299346924</v>
      </c>
      <c r="I637" s="5">
        <v>94</v>
      </c>
      <c r="J637" s="5">
        <v>45.843757629394531</v>
      </c>
      <c r="K637" s="6">
        <v>-48.156242370605469</v>
      </c>
      <c r="L637" s="8">
        <v>-0.51230043172836304</v>
      </c>
      <c r="M637" s="7">
        <v>13.969169616699219</v>
      </c>
      <c r="N637" s="7">
        <v>32.189826965332031</v>
      </c>
      <c r="O637" s="7">
        <v>18.220657348632813</v>
      </c>
      <c r="P637" s="8">
        <v>1.3043478727340698</v>
      </c>
      <c r="Q637" s="49"/>
    </row>
    <row r="638" spans="1:17">
      <c r="A638" s="28">
        <v>111317503</v>
      </c>
      <c r="B638" s="22" t="s">
        <v>482</v>
      </c>
      <c r="C638" s="22" t="s">
        <v>152</v>
      </c>
      <c r="D638" s="43" t="s">
        <v>6</v>
      </c>
      <c r="E638" s="5">
        <v>17538872</v>
      </c>
      <c r="F638" s="5">
        <v>12528986</v>
      </c>
      <c r="G638" s="6">
        <v>-5009886</v>
      </c>
      <c r="H638" s="8">
        <v>-0.28564471006393433</v>
      </c>
      <c r="I638" s="5">
        <v>141.5</v>
      </c>
      <c r="J638" s="5">
        <v>80.086410522460938</v>
      </c>
      <c r="K638" s="6">
        <v>-61.413589477539063</v>
      </c>
      <c r="L638" s="8">
        <v>-0.43401831388473511</v>
      </c>
      <c r="M638" s="7">
        <v>13.588361740112305</v>
      </c>
      <c r="N638" s="7">
        <v>24.518131256103516</v>
      </c>
      <c r="O638" s="7">
        <v>10.929769515991211</v>
      </c>
      <c r="P638" s="8">
        <v>0.80434787273406982</v>
      </c>
      <c r="Q638" s="49"/>
    </row>
    <row r="639" spans="1:17">
      <c r="A639" s="28">
        <v>121395703</v>
      </c>
      <c r="B639" s="22" t="s">
        <v>722</v>
      </c>
      <c r="C639" s="22" t="s">
        <v>160</v>
      </c>
      <c r="D639" s="43" t="s">
        <v>6</v>
      </c>
      <c r="E639" s="5">
        <v>66477192</v>
      </c>
      <c r="F639" s="5">
        <v>37847564</v>
      </c>
      <c r="G639" s="6">
        <v>-28629628</v>
      </c>
      <c r="H639" s="8">
        <v>-0.43066844344139099</v>
      </c>
      <c r="I639" s="5">
        <v>417</v>
      </c>
      <c r="J639" s="5">
        <v>159.9974365234375</v>
      </c>
      <c r="K639" s="6">
        <v>-257.0025634765625</v>
      </c>
      <c r="L639" s="8">
        <v>-0.61631309986114502</v>
      </c>
      <c r="M639" s="7">
        <v>16.707315444946289</v>
      </c>
      <c r="N639" s="7">
        <v>42.527713775634766</v>
      </c>
      <c r="O639" s="7">
        <v>25.820398330688477</v>
      </c>
      <c r="P639" s="8">
        <v>1.5454546213150024</v>
      </c>
      <c r="Q639" s="49"/>
    </row>
    <row r="640" spans="1:17">
      <c r="A640" s="28">
        <v>117597003</v>
      </c>
      <c r="B640" s="22" t="s">
        <v>640</v>
      </c>
      <c r="C640" s="22" t="s">
        <v>180</v>
      </c>
      <c r="D640" s="43" t="s">
        <v>6</v>
      </c>
      <c r="E640" s="5">
        <v>33973552</v>
      </c>
      <c r="F640" s="5">
        <v>23154422</v>
      </c>
      <c r="G640" s="6">
        <v>-10819130</v>
      </c>
      <c r="H640" s="8">
        <v>-0.31845742464065552</v>
      </c>
      <c r="I640" s="5">
        <v>228.5</v>
      </c>
      <c r="J640" s="5">
        <v>122.31842041015625</v>
      </c>
      <c r="K640" s="6">
        <v>-106.18157958984375</v>
      </c>
      <c r="L640" s="8">
        <v>-0.46468961238861084</v>
      </c>
      <c r="M640" s="7">
        <v>13.878433227539063</v>
      </c>
      <c r="N640" s="7">
        <v>27.756866455078125</v>
      </c>
      <c r="O640" s="7">
        <v>13.878433227539063</v>
      </c>
      <c r="P640" s="8">
        <v>1</v>
      </c>
      <c r="Q640" s="49"/>
    </row>
    <row r="641" spans="1:17">
      <c r="A641" s="28">
        <v>112676503</v>
      </c>
      <c r="B641" s="22" t="s">
        <v>511</v>
      </c>
      <c r="C641" s="22" t="s">
        <v>188</v>
      </c>
      <c r="D641" s="43" t="s">
        <v>6</v>
      </c>
      <c r="E641" s="5">
        <v>57927408</v>
      </c>
      <c r="F641" s="5">
        <v>36440088</v>
      </c>
      <c r="G641" s="6">
        <v>-21487320</v>
      </c>
      <c r="H641" s="8">
        <v>-0.37093529105186462</v>
      </c>
      <c r="I641" s="5">
        <v>369</v>
      </c>
      <c r="J641" s="5">
        <v>172.39010620117188</v>
      </c>
      <c r="K641" s="6">
        <v>-196.60989379882813</v>
      </c>
      <c r="L641" s="8">
        <v>-0.53281813859939575</v>
      </c>
      <c r="M641" s="7">
        <v>15.966814041137695</v>
      </c>
      <c r="N641" s="7">
        <v>35.199569702148438</v>
      </c>
      <c r="O641" s="7">
        <v>19.232755661010742</v>
      </c>
      <c r="P641" s="8">
        <v>1.2045456171035767</v>
      </c>
      <c r="Q641" s="49"/>
    </row>
    <row r="642" spans="1:17">
      <c r="A642" s="28">
        <v>107657503</v>
      </c>
      <c r="B642" s="22" t="s">
        <v>392</v>
      </c>
      <c r="C642" s="22" t="s">
        <v>186</v>
      </c>
      <c r="D642" s="43" t="s">
        <v>6</v>
      </c>
      <c r="E642" s="5">
        <v>30340290</v>
      </c>
      <c r="F642" s="5">
        <v>21338166</v>
      </c>
      <c r="G642" s="6">
        <v>-9002124</v>
      </c>
      <c r="H642" s="8">
        <v>-0.29670527577400208</v>
      </c>
      <c r="I642" s="5">
        <v>211.5</v>
      </c>
      <c r="J642" s="5">
        <v>116.22970581054688</v>
      </c>
      <c r="K642" s="6">
        <v>-95.270294189453125</v>
      </c>
      <c r="L642" s="8">
        <v>-0.45045056939125061</v>
      </c>
      <c r="M642" s="7">
        <v>15.887499809265137</v>
      </c>
      <c r="N642" s="7">
        <v>28.971323013305664</v>
      </c>
      <c r="O642" s="7">
        <v>13.083823204040527</v>
      </c>
      <c r="P642" s="8">
        <v>0.82352942228317261</v>
      </c>
      <c r="Q642" s="49"/>
    </row>
    <row r="643" spans="1:17">
      <c r="A643" s="28">
        <v>108515107</v>
      </c>
      <c r="B643" s="22" t="s">
        <v>425</v>
      </c>
      <c r="C643" s="22" t="s">
        <v>172</v>
      </c>
      <c r="D643" s="43" t="s">
        <v>4</v>
      </c>
      <c r="E643" s="5">
        <v>9876320</v>
      </c>
      <c r="F643" s="5">
        <v>7332861</v>
      </c>
      <c r="G643" s="6">
        <v>-2543459</v>
      </c>
      <c r="H643" s="8">
        <v>-0.25753104686737061</v>
      </c>
      <c r="I643" s="5">
        <v>69</v>
      </c>
      <c r="J643" s="5">
        <v>30.262044906616211</v>
      </c>
      <c r="K643" s="6">
        <v>-38.737953186035156</v>
      </c>
      <c r="L643" s="8">
        <v>-0.56141960620880127</v>
      </c>
      <c r="M643" s="7">
        <v>20.712057113647461</v>
      </c>
      <c r="N643" s="7">
        <v>65.902000427246094</v>
      </c>
      <c r="O643" s="7">
        <v>45.18994140625</v>
      </c>
      <c r="P643" s="8">
        <v>2.1818182468414307</v>
      </c>
      <c r="Q643" s="49"/>
    </row>
    <row r="644" spans="1:17">
      <c r="A644" s="28">
        <v>103023410</v>
      </c>
      <c r="B644" s="22" t="s">
        <v>254</v>
      </c>
      <c r="C644" s="22" t="s">
        <v>123</v>
      </c>
      <c r="D644" s="43" t="s">
        <v>4</v>
      </c>
      <c r="E644" s="5">
        <v>1182069</v>
      </c>
      <c r="F644" s="5">
        <v>444013</v>
      </c>
      <c r="G644" s="6">
        <v>-738056</v>
      </c>
      <c r="H644" s="8">
        <v>-0.62437641620635986</v>
      </c>
      <c r="I644" s="5">
        <v>18</v>
      </c>
      <c r="J644" s="5">
        <v>0</v>
      </c>
      <c r="K644" s="6">
        <v>-18</v>
      </c>
      <c r="L644" s="8">
        <v>-1</v>
      </c>
      <c r="M644" s="7">
        <v>3.8242499828338623</v>
      </c>
      <c r="N644" s="7"/>
      <c r="O644" s="7"/>
      <c r="P644" s="8"/>
      <c r="Q644" s="49"/>
    </row>
    <row r="645" spans="1:17">
      <c r="A645" s="28">
        <v>108077503</v>
      </c>
      <c r="B645" s="22" t="s">
        <v>408</v>
      </c>
      <c r="C645" s="22" t="s">
        <v>128</v>
      </c>
      <c r="D645" s="43" t="s">
        <v>6</v>
      </c>
      <c r="E645" s="5">
        <v>41865484</v>
      </c>
      <c r="F645" s="5">
        <v>33349774</v>
      </c>
      <c r="G645" s="6">
        <v>-8515710</v>
      </c>
      <c r="H645" s="8">
        <v>-0.20340646803379059</v>
      </c>
      <c r="I645" s="5">
        <v>259.5</v>
      </c>
      <c r="J645" s="5">
        <v>141.9432373046875</v>
      </c>
      <c r="K645" s="6">
        <v>-117.5567626953125</v>
      </c>
      <c r="L645" s="8">
        <v>-0.45301258563995361</v>
      </c>
      <c r="M645" s="7">
        <v>15.975837707519531</v>
      </c>
      <c r="N645" s="7">
        <v>29.07078742980957</v>
      </c>
      <c r="O645" s="7">
        <v>13.094949722290039</v>
      </c>
      <c r="P645" s="8">
        <v>0.81967216730117798</v>
      </c>
      <c r="Q645" s="49"/>
    </row>
    <row r="646" spans="1:17">
      <c r="A646" s="28">
        <v>112676703</v>
      </c>
      <c r="B646" s="22" t="s">
        <v>512</v>
      </c>
      <c r="C646" s="22" t="s">
        <v>188</v>
      </c>
      <c r="D646" s="43" t="s">
        <v>6</v>
      </c>
      <c r="E646" s="5">
        <v>72110088</v>
      </c>
      <c r="F646" s="5">
        <v>45685352</v>
      </c>
      <c r="G646" s="6">
        <v>-26424736</v>
      </c>
      <c r="H646" s="8">
        <v>-0.36644992232322693</v>
      </c>
      <c r="I646" s="5">
        <v>453.5</v>
      </c>
      <c r="J646" s="5">
        <v>215.04135131835938</v>
      </c>
      <c r="K646" s="6">
        <v>-238.45864868164063</v>
      </c>
      <c r="L646" s="8">
        <v>-0.52581840753555298</v>
      </c>
      <c r="M646" s="7">
        <v>16.806320190429688</v>
      </c>
      <c r="N646" s="7">
        <v>37.246440887451172</v>
      </c>
      <c r="O646" s="7">
        <v>20.440120697021484</v>
      </c>
      <c r="P646" s="8">
        <v>1.2162163257598877</v>
      </c>
      <c r="Q646" s="49"/>
    </row>
    <row r="647" spans="1:17">
      <c r="A647" s="28">
        <v>123467303</v>
      </c>
      <c r="B647" s="22" t="s">
        <v>769</v>
      </c>
      <c r="C647" s="22" t="s">
        <v>167</v>
      </c>
      <c r="D647" s="43" t="s">
        <v>6</v>
      </c>
      <c r="E647" s="5">
        <v>164640768</v>
      </c>
      <c r="F647" s="5">
        <v>98506080</v>
      </c>
      <c r="G647" s="6">
        <v>-66134688</v>
      </c>
      <c r="H647" s="8">
        <v>-0.40169084072113037</v>
      </c>
      <c r="I647" s="5">
        <v>1125</v>
      </c>
      <c r="J647" s="5">
        <v>461.42138671875</v>
      </c>
      <c r="K647" s="6">
        <v>-663.57861328125</v>
      </c>
      <c r="L647" s="8">
        <v>-0.58984768390655518</v>
      </c>
      <c r="M647" s="7">
        <v>14.471329689025879</v>
      </c>
      <c r="N647" s="7">
        <v>38.103408813476563</v>
      </c>
      <c r="O647" s="7">
        <v>23.632080078125</v>
      </c>
      <c r="P647" s="8">
        <v>1.6330274343490601</v>
      </c>
      <c r="Q647" s="49"/>
    </row>
    <row r="648" spans="1:17">
      <c r="A648" s="28">
        <v>125238502</v>
      </c>
      <c r="B648" s="22" t="s">
        <v>814</v>
      </c>
      <c r="C648" s="22" t="s">
        <v>144</v>
      </c>
      <c r="D648" s="43" t="s">
        <v>6</v>
      </c>
      <c r="E648" s="5">
        <v>76155472</v>
      </c>
      <c r="F648" s="5">
        <v>42964968</v>
      </c>
      <c r="G648" s="6">
        <v>-33190504</v>
      </c>
      <c r="H648" s="8">
        <v>-0.43582558631896973</v>
      </c>
      <c r="I648" s="5">
        <v>463</v>
      </c>
      <c r="J648" s="5">
        <v>151.08584594726563</v>
      </c>
      <c r="K648" s="6">
        <v>-311.91415405273438</v>
      </c>
      <c r="L648" s="8">
        <v>-0.67368066310882568</v>
      </c>
      <c r="M648" s="7">
        <v>16.818714141845703</v>
      </c>
      <c r="N648" s="7">
        <v>53.155445098876953</v>
      </c>
      <c r="O648" s="7">
        <v>36.33673095703125</v>
      </c>
      <c r="P648" s="8">
        <v>2.1604940891265869</v>
      </c>
      <c r="Q648" s="49"/>
    </row>
    <row r="649" spans="1:17">
      <c r="A649" s="28">
        <v>123467203</v>
      </c>
      <c r="B649" s="22" t="s">
        <v>768</v>
      </c>
      <c r="C649" s="22" t="s">
        <v>167</v>
      </c>
      <c r="D649" s="43" t="s">
        <v>6</v>
      </c>
      <c r="E649" s="5">
        <v>59592492</v>
      </c>
      <c r="F649" s="5">
        <v>31036832</v>
      </c>
      <c r="G649" s="6">
        <v>-28555660</v>
      </c>
      <c r="H649" s="8">
        <v>-0.47918218374252319</v>
      </c>
      <c r="I649" s="5">
        <v>439.5</v>
      </c>
      <c r="J649" s="5">
        <v>145.14683532714844</v>
      </c>
      <c r="K649" s="6">
        <v>-294.3531494140625</v>
      </c>
      <c r="L649" s="8">
        <v>-0.66974550485610962</v>
      </c>
      <c r="M649" s="7">
        <v>14.554306983947754</v>
      </c>
      <c r="N649" s="7">
        <v>43.42034912109375</v>
      </c>
      <c r="O649" s="7">
        <v>28.866043090820313</v>
      </c>
      <c r="P649" s="8">
        <v>1.9833333492279053</v>
      </c>
      <c r="Q649" s="49"/>
    </row>
    <row r="650" spans="1:17">
      <c r="A650" s="28">
        <v>110148002</v>
      </c>
      <c r="B650" s="22" t="s">
        <v>462</v>
      </c>
      <c r="C650" s="22" t="s">
        <v>135</v>
      </c>
      <c r="D650" s="43" t="s">
        <v>6</v>
      </c>
      <c r="E650" s="5">
        <v>167918288</v>
      </c>
      <c r="F650" s="5">
        <v>95663192</v>
      </c>
      <c r="G650" s="6">
        <v>-72255096</v>
      </c>
      <c r="H650" s="8">
        <v>-0.43029913306236267</v>
      </c>
      <c r="I650" s="5">
        <v>1222</v>
      </c>
      <c r="J650" s="5">
        <v>534.658203125</v>
      </c>
      <c r="K650" s="6">
        <v>-687.341796875</v>
      </c>
      <c r="L650" s="8">
        <v>-0.56247282028198242</v>
      </c>
      <c r="M650" s="7">
        <v>13.098748207092285</v>
      </c>
      <c r="N650" s="7">
        <v>31.529729843139648</v>
      </c>
      <c r="O650" s="7">
        <v>18.430980682373047</v>
      </c>
      <c r="P650" s="8">
        <v>1.4070795774459839</v>
      </c>
      <c r="Q650" s="49"/>
    </row>
    <row r="651" spans="1:17">
      <c r="A651" s="28">
        <v>103028807</v>
      </c>
      <c r="B651" s="22" t="s">
        <v>283</v>
      </c>
      <c r="C651" s="22" t="s">
        <v>123</v>
      </c>
      <c r="D651" s="43" t="s">
        <v>7</v>
      </c>
      <c r="E651" s="5">
        <v>5820362</v>
      </c>
      <c r="F651" s="5">
        <v>7154158</v>
      </c>
      <c r="G651" s="6">
        <v>1333796</v>
      </c>
      <c r="H651" s="8">
        <v>0.22916032373905182</v>
      </c>
      <c r="I651" s="5">
        <v>40.5</v>
      </c>
      <c r="J651" s="5">
        <v>40.5</v>
      </c>
      <c r="K651" s="6">
        <v>0</v>
      </c>
      <c r="L651" s="8">
        <v>0</v>
      </c>
      <c r="M651" s="7">
        <v>37.75</v>
      </c>
      <c r="N651" s="7">
        <v>37.75</v>
      </c>
      <c r="O651" s="7">
        <v>0</v>
      </c>
      <c r="P651" s="8">
        <v>0</v>
      </c>
      <c r="Q651" s="49"/>
    </row>
    <row r="652" spans="1:17">
      <c r="A652" s="28">
        <v>103028833</v>
      </c>
      <c r="B652" s="22" t="s">
        <v>284</v>
      </c>
      <c r="C652" s="22" t="s">
        <v>123</v>
      </c>
      <c r="D652" s="43" t="s">
        <v>6</v>
      </c>
      <c r="E652" s="5">
        <v>45933508</v>
      </c>
      <c r="F652" s="5">
        <v>30046436</v>
      </c>
      <c r="G652" s="6">
        <v>-15887072</v>
      </c>
      <c r="H652" s="8">
        <v>-0.34587109088897705</v>
      </c>
      <c r="I652" s="5">
        <v>172</v>
      </c>
      <c r="J652" s="5">
        <v>80.354888916015625</v>
      </c>
      <c r="K652" s="6">
        <v>-91.645111083984375</v>
      </c>
      <c r="L652" s="8">
        <v>-0.53282040357589722</v>
      </c>
      <c r="M652" s="7">
        <v>14.64326286315918</v>
      </c>
      <c r="N652" s="7">
        <v>32.731998443603516</v>
      </c>
      <c r="O652" s="7">
        <v>18.088735580444336</v>
      </c>
      <c r="P652" s="8">
        <v>1.2352941036224365</v>
      </c>
      <c r="Q652" s="49"/>
    </row>
    <row r="653" spans="1:17">
      <c r="A653" s="28">
        <v>115228003</v>
      </c>
      <c r="B653" s="22" t="s">
        <v>591</v>
      </c>
      <c r="C653" s="22" t="s">
        <v>143</v>
      </c>
      <c r="D653" s="43" t="s">
        <v>6</v>
      </c>
      <c r="E653" s="5">
        <v>24251768</v>
      </c>
      <c r="F653" s="5">
        <v>18589900</v>
      </c>
      <c r="G653" s="6">
        <v>-5661868</v>
      </c>
      <c r="H653" s="8">
        <v>-0.23346206545829773</v>
      </c>
      <c r="I653" s="5">
        <v>182.5</v>
      </c>
      <c r="J653" s="5">
        <v>103.87306213378906</v>
      </c>
      <c r="K653" s="6">
        <v>-78.626937866210938</v>
      </c>
      <c r="L653" s="8">
        <v>-0.43083253502845764</v>
      </c>
      <c r="M653" s="7">
        <v>17.684564590454102</v>
      </c>
      <c r="N653" s="7">
        <v>34.957859039306641</v>
      </c>
      <c r="O653" s="7">
        <v>17.273294448852539</v>
      </c>
      <c r="P653" s="8">
        <v>0.97674411535263062</v>
      </c>
      <c r="Q653" s="49"/>
    </row>
    <row r="654" spans="1:17">
      <c r="A654" s="28">
        <v>103028853</v>
      </c>
      <c r="B654" s="22" t="s">
        <v>285</v>
      </c>
      <c r="C654" s="22" t="s">
        <v>123</v>
      </c>
      <c r="D654" s="43" t="s">
        <v>6</v>
      </c>
      <c r="E654" s="5">
        <v>29226530</v>
      </c>
      <c r="F654" s="5">
        <v>20382032</v>
      </c>
      <c r="G654" s="6">
        <v>-8844498</v>
      </c>
      <c r="H654" s="8">
        <v>-0.30261883139610291</v>
      </c>
      <c r="I654" s="5">
        <v>167.5</v>
      </c>
      <c r="J654" s="5">
        <v>85.669158935546875</v>
      </c>
      <c r="K654" s="6">
        <v>-81.830841064453125</v>
      </c>
      <c r="L654" s="8">
        <v>-0.4885423481464386</v>
      </c>
      <c r="M654" s="7">
        <v>20.3956298828125</v>
      </c>
      <c r="N654" s="7">
        <v>43.219310760498047</v>
      </c>
      <c r="O654" s="7">
        <v>22.823680877685547</v>
      </c>
      <c r="P654" s="8">
        <v>1.1190476417541504</v>
      </c>
      <c r="Q654" s="49"/>
    </row>
    <row r="655" spans="1:17">
      <c r="A655" s="28">
        <v>111315438</v>
      </c>
      <c r="B655" s="22" t="s">
        <v>480</v>
      </c>
      <c r="C655" s="22" t="s">
        <v>152</v>
      </c>
      <c r="D655" s="43" t="s">
        <v>4</v>
      </c>
      <c r="E655" s="5">
        <v>1233090.875</v>
      </c>
      <c r="F655" s="5">
        <v>952343.5625</v>
      </c>
      <c r="G655" s="6">
        <v>-280747.3125</v>
      </c>
      <c r="H655" s="8">
        <v>-0.22767771780490875</v>
      </c>
      <c r="I655" s="5">
        <v>15.5</v>
      </c>
      <c r="J655" s="5">
        <v>10.18467903137207</v>
      </c>
      <c r="K655" s="6">
        <v>-5.3153209686279297</v>
      </c>
      <c r="L655" s="8">
        <v>-0.34292393922805786</v>
      </c>
      <c r="M655" s="7">
        <v>9.1111106872558594</v>
      </c>
      <c r="N655" s="7">
        <v>11.714285850524902</v>
      </c>
      <c r="O655" s="7">
        <v>2.603175163269043</v>
      </c>
      <c r="P655" s="8">
        <v>0.28571435809135437</v>
      </c>
      <c r="Q655" s="49"/>
    </row>
    <row r="656" spans="1:17">
      <c r="A656" s="28">
        <v>120456003</v>
      </c>
      <c r="B656" s="22" t="s">
        <v>689</v>
      </c>
      <c r="C656" s="22" t="s">
        <v>166</v>
      </c>
      <c r="D656" s="43" t="s">
        <v>6</v>
      </c>
      <c r="E656" s="5">
        <v>114579968</v>
      </c>
      <c r="F656" s="5">
        <v>60373492</v>
      </c>
      <c r="G656" s="6">
        <v>-54206476</v>
      </c>
      <c r="H656" s="8">
        <v>-0.4730885922908783</v>
      </c>
      <c r="I656" s="5">
        <v>689.5</v>
      </c>
      <c r="J656" s="5">
        <v>255.89508056640625</v>
      </c>
      <c r="K656" s="6">
        <v>-433.60491943359375</v>
      </c>
      <c r="L656" s="8">
        <v>-0.62886863946914673</v>
      </c>
      <c r="M656" s="7">
        <v>15.956954956054688</v>
      </c>
      <c r="N656" s="7">
        <v>40.196907043457031</v>
      </c>
      <c r="O656" s="7">
        <v>24.239952087402344</v>
      </c>
      <c r="P656" s="8">
        <v>1.5190838575363159</v>
      </c>
      <c r="Q656" s="49"/>
    </row>
    <row r="657" spans="1:17">
      <c r="A657" s="28">
        <v>101833400</v>
      </c>
      <c r="B657" s="22" t="s">
        <v>224</v>
      </c>
      <c r="C657" s="22" t="s">
        <v>139</v>
      </c>
      <c r="D657" s="43" t="s">
        <v>4</v>
      </c>
      <c r="E657" s="5">
        <v>9100185</v>
      </c>
      <c r="F657" s="5">
        <v>5096866</v>
      </c>
      <c r="G657" s="6">
        <v>-4003319</v>
      </c>
      <c r="H657" s="8">
        <v>-0.4399162232875824</v>
      </c>
      <c r="I657" s="5">
        <v>98.5</v>
      </c>
      <c r="J657" s="5">
        <v>38.135223388671875</v>
      </c>
      <c r="K657" s="6">
        <v>-60.364776611328125</v>
      </c>
      <c r="L657" s="8">
        <v>-0.61284035444259644</v>
      </c>
      <c r="M657" s="7">
        <v>10.42425537109375</v>
      </c>
      <c r="N657" s="7">
        <v>37.687690734863281</v>
      </c>
      <c r="O657" s="7">
        <v>27.263435363769531</v>
      </c>
      <c r="P657" s="8">
        <v>2.6153843402862549</v>
      </c>
      <c r="Q657" s="49"/>
    </row>
    <row r="658" spans="1:17">
      <c r="A658" s="28">
        <v>117576303</v>
      </c>
      <c r="B658" s="22" t="s">
        <v>638</v>
      </c>
      <c r="C658" s="22" t="s">
        <v>178</v>
      </c>
      <c r="D658" s="43" t="s">
        <v>6</v>
      </c>
      <c r="E658" s="5">
        <v>15404184</v>
      </c>
      <c r="F658" s="5">
        <v>7564947.5</v>
      </c>
      <c r="G658" s="6">
        <v>-7839236.5</v>
      </c>
      <c r="H658" s="8">
        <v>-0.50890308618545532</v>
      </c>
      <c r="I658" s="5">
        <v>127</v>
      </c>
      <c r="J658" s="5">
        <v>43.202903747558594</v>
      </c>
      <c r="K658" s="6">
        <v>-83.797096252441406</v>
      </c>
      <c r="L658" s="8">
        <v>-0.65981966257095337</v>
      </c>
      <c r="M658" s="7">
        <v>12.109094619750977</v>
      </c>
      <c r="N658" s="7">
        <v>42.785465240478516</v>
      </c>
      <c r="O658" s="7">
        <v>30.676370620727539</v>
      </c>
      <c r="P658" s="8">
        <v>2.5333330631256104</v>
      </c>
      <c r="Q658" s="49"/>
    </row>
    <row r="659" spans="1:17">
      <c r="A659" s="28">
        <v>119586503</v>
      </c>
      <c r="B659" s="22" t="s">
        <v>678</v>
      </c>
      <c r="C659" s="22" t="s">
        <v>179</v>
      </c>
      <c r="D659" s="43" t="s">
        <v>6</v>
      </c>
      <c r="E659" s="5">
        <v>16532871</v>
      </c>
      <c r="F659" s="5">
        <v>8931629</v>
      </c>
      <c r="G659" s="6">
        <v>-7601242</v>
      </c>
      <c r="H659" s="8">
        <v>-0.45976540446281433</v>
      </c>
      <c r="I659" s="5">
        <v>126.5</v>
      </c>
      <c r="J659" s="5">
        <v>49.860176086425781</v>
      </c>
      <c r="K659" s="6">
        <v>-76.639823913574219</v>
      </c>
      <c r="L659" s="8">
        <v>-0.60584843158721924</v>
      </c>
      <c r="M659" s="7">
        <v>14.299300193786621</v>
      </c>
      <c r="N659" s="7">
        <v>35.748249053955078</v>
      </c>
      <c r="O659" s="7">
        <v>21.448947906494141</v>
      </c>
      <c r="P659" s="8">
        <v>1.4999998807907104</v>
      </c>
      <c r="Q659" s="49"/>
    </row>
    <row r="660" spans="1:17">
      <c r="A660" s="28">
        <v>119584707</v>
      </c>
      <c r="B660" s="22" t="s">
        <v>677</v>
      </c>
      <c r="C660" s="22" t="s">
        <v>179</v>
      </c>
      <c r="D660" s="43" t="s">
        <v>7</v>
      </c>
      <c r="E660" s="5">
        <v>5677123.5</v>
      </c>
      <c r="F660" s="5">
        <v>4830653</v>
      </c>
      <c r="G660" s="6">
        <v>-846470.5</v>
      </c>
      <c r="H660" s="8">
        <v>-0.14910200238227844</v>
      </c>
      <c r="I660" s="5">
        <v>45</v>
      </c>
      <c r="J660" s="5">
        <v>34.399925231933594</v>
      </c>
      <c r="K660" s="6">
        <v>-10.600074768066406</v>
      </c>
      <c r="L660" s="8">
        <v>-0.23555721342563629</v>
      </c>
      <c r="M660" s="7">
        <v>20.850000381469727</v>
      </c>
      <c r="N660" s="7">
        <v>29.785715103149414</v>
      </c>
      <c r="O660" s="7">
        <v>8.9357147216796875</v>
      </c>
      <c r="P660" s="8">
        <v>0.4285714328289032</v>
      </c>
      <c r="Q660" s="49"/>
    </row>
    <row r="661" spans="1:17">
      <c r="A661" s="28">
        <v>115228303</v>
      </c>
      <c r="B661" s="22" t="s">
        <v>592</v>
      </c>
      <c r="C661" s="22" t="s">
        <v>143</v>
      </c>
      <c r="D661" s="43" t="s">
        <v>6</v>
      </c>
      <c r="E661" s="5">
        <v>84415768</v>
      </c>
      <c r="F661" s="5">
        <v>71643504</v>
      </c>
      <c r="G661" s="6">
        <v>-12772264</v>
      </c>
      <c r="H661" s="8">
        <v>-0.15130187571048737</v>
      </c>
      <c r="I661" s="5">
        <v>355</v>
      </c>
      <c r="J661" s="5">
        <v>262.9024658203125</v>
      </c>
      <c r="K661" s="6">
        <v>-92.0975341796875</v>
      </c>
      <c r="L661" s="8">
        <v>-0.25942966341972351</v>
      </c>
      <c r="M661" s="7">
        <v>17.363935470581055</v>
      </c>
      <c r="N661" s="7">
        <v>23.069229125976563</v>
      </c>
      <c r="O661" s="7">
        <v>5.7052936553955078</v>
      </c>
      <c r="P661" s="8">
        <v>0.32857146859169006</v>
      </c>
      <c r="Q661" s="49"/>
    </row>
    <row r="662" spans="1:17">
      <c r="A662" s="28">
        <v>115506003</v>
      </c>
      <c r="B662" s="22" t="s">
        <v>596</v>
      </c>
      <c r="C662" s="22" t="s">
        <v>171</v>
      </c>
      <c r="D662" s="43" t="s">
        <v>6</v>
      </c>
      <c r="E662" s="5">
        <v>33271120</v>
      </c>
      <c r="F662" s="5">
        <v>23886354</v>
      </c>
      <c r="G662" s="6">
        <v>-9384766</v>
      </c>
      <c r="H662" s="8">
        <v>-0.28206944465637207</v>
      </c>
      <c r="I662" s="5">
        <v>262.5</v>
      </c>
      <c r="J662" s="5">
        <v>147.52389526367188</v>
      </c>
      <c r="K662" s="6">
        <v>-114.97610473632813</v>
      </c>
      <c r="L662" s="8">
        <v>-0.43800419569015503</v>
      </c>
      <c r="M662" s="7">
        <v>13.87830638885498</v>
      </c>
      <c r="N662" s="7">
        <v>24.375999450683594</v>
      </c>
      <c r="O662" s="7">
        <v>10.497693061828613</v>
      </c>
      <c r="P662" s="8">
        <v>0.75641024112701416</v>
      </c>
      <c r="Q662" s="49"/>
    </row>
    <row r="663" spans="1:17">
      <c r="A663" s="28">
        <v>115223050</v>
      </c>
      <c r="B663" s="22" t="s">
        <v>585</v>
      </c>
      <c r="C663" s="22" t="s">
        <v>143</v>
      </c>
      <c r="D663" s="43" t="s">
        <v>4</v>
      </c>
      <c r="E663" s="5">
        <v>2924841</v>
      </c>
      <c r="F663" s="5">
        <v>2139481</v>
      </c>
      <c r="G663" s="6">
        <v>-785360</v>
      </c>
      <c r="H663" s="8">
        <v>-0.26851373910903931</v>
      </c>
      <c r="I663" s="5">
        <v>30.5</v>
      </c>
      <c r="J663" s="5">
        <v>18.415008544921875</v>
      </c>
      <c r="K663" s="6">
        <v>-12.084991455078125</v>
      </c>
      <c r="L663" s="8">
        <v>-0.39622923731803894</v>
      </c>
      <c r="M663" s="7">
        <v>14.225866317749023</v>
      </c>
      <c r="N663" s="7">
        <v>23.70977783203125</v>
      </c>
      <c r="O663" s="7">
        <v>9.4839115142822266</v>
      </c>
      <c r="P663" s="8">
        <v>0.66666668653488159</v>
      </c>
      <c r="Q663" s="49"/>
    </row>
    <row r="664" spans="1:17">
      <c r="A664" s="28">
        <v>126511530</v>
      </c>
      <c r="B664" s="22" t="s">
        <v>838</v>
      </c>
      <c r="C664" s="22" t="s">
        <v>172</v>
      </c>
      <c r="D664" s="43" t="s">
        <v>4</v>
      </c>
      <c r="E664" s="5">
        <v>8104851</v>
      </c>
      <c r="F664" s="5">
        <v>5537208</v>
      </c>
      <c r="G664" s="6">
        <v>-2567643</v>
      </c>
      <c r="H664" s="8">
        <v>-0.31680324673652649</v>
      </c>
      <c r="I664" s="5">
        <v>55.5</v>
      </c>
      <c r="J664" s="5">
        <v>26.012836456298828</v>
      </c>
      <c r="K664" s="6">
        <v>-29.487163543701172</v>
      </c>
      <c r="L664" s="8">
        <v>-0.53130024671554565</v>
      </c>
      <c r="M664" s="7">
        <v>16.415000915527344</v>
      </c>
      <c r="N664" s="7">
        <v>37.880767822265625</v>
      </c>
      <c r="O664" s="7">
        <v>21.465766906738281</v>
      </c>
      <c r="P664" s="8">
        <v>1.3076920509338379</v>
      </c>
      <c r="Q664" s="49"/>
    </row>
    <row r="665" spans="1:17">
      <c r="A665" s="28">
        <v>192518422</v>
      </c>
      <c r="B665" s="22" t="s">
        <v>3</v>
      </c>
      <c r="C665" s="22" t="s">
        <v>172</v>
      </c>
      <c r="D665" s="43" t="s">
        <v>4</v>
      </c>
      <c r="E665" s="5">
        <v>16081525</v>
      </c>
      <c r="F665" s="5">
        <v>11227250</v>
      </c>
      <c r="G665" s="6">
        <v>-4854275</v>
      </c>
      <c r="H665" s="8">
        <v>-0.30185413360595703</v>
      </c>
      <c r="I665" s="5">
        <v>98</v>
      </c>
      <c r="J665" s="5">
        <v>44.175369262695313</v>
      </c>
      <c r="K665" s="6">
        <v>-53.824630737304688</v>
      </c>
      <c r="L665" s="8">
        <v>-0.54923093318939209</v>
      </c>
      <c r="M665" s="7">
        <v>16.228610992431641</v>
      </c>
      <c r="N665" s="7">
        <v>43.492679595947266</v>
      </c>
      <c r="O665" s="7">
        <v>27.264068603515625</v>
      </c>
      <c r="P665" s="8">
        <v>1.6800001859664917</v>
      </c>
      <c r="Q665" s="49"/>
    </row>
    <row r="666" spans="1:17">
      <c r="A666" s="28">
        <v>129547603</v>
      </c>
      <c r="B666" s="22" t="s">
        <v>938</v>
      </c>
      <c r="C666" s="22" t="s">
        <v>175</v>
      </c>
      <c r="D666" s="43" t="s">
        <v>6</v>
      </c>
      <c r="E666" s="5">
        <v>33144622</v>
      </c>
      <c r="F666" s="5">
        <v>28473496</v>
      </c>
      <c r="G666" s="6">
        <v>-4671126</v>
      </c>
      <c r="H666" s="8">
        <v>-0.140931636095047</v>
      </c>
      <c r="I666" s="5">
        <v>213.5</v>
      </c>
      <c r="J666" s="5">
        <v>163.34138488769531</v>
      </c>
      <c r="K666" s="6">
        <v>-50.158615112304688</v>
      </c>
      <c r="L666" s="8">
        <v>-0.2349349707365036</v>
      </c>
      <c r="M666" s="7">
        <v>17.689300537109375</v>
      </c>
      <c r="N666" s="7">
        <v>23.707309722900391</v>
      </c>
      <c r="O666" s="7">
        <v>6.0180091857910156</v>
      </c>
      <c r="P666" s="8">
        <v>0.34020617604255676</v>
      </c>
      <c r="Q666" s="49"/>
    </row>
    <row r="667" spans="1:17">
      <c r="A667" s="28">
        <v>126515691</v>
      </c>
      <c r="B667" s="22" t="s">
        <v>878</v>
      </c>
      <c r="C667" s="22" t="s">
        <v>172</v>
      </c>
      <c r="D667" s="43" t="s">
        <v>4</v>
      </c>
      <c r="E667" s="5">
        <v>16956020</v>
      </c>
      <c r="F667" s="5">
        <v>10525792</v>
      </c>
      <c r="G667" s="6">
        <v>-6430228</v>
      </c>
      <c r="H667" s="8">
        <v>-0.37922978401184082</v>
      </c>
      <c r="I667" s="5">
        <v>109</v>
      </c>
      <c r="J667" s="5">
        <v>34.518276214599609</v>
      </c>
      <c r="K667" s="6">
        <v>-74.481719970703125</v>
      </c>
      <c r="L667" s="8">
        <v>-0.68331855535507202</v>
      </c>
      <c r="M667" s="7">
        <v>14.715235710144043</v>
      </c>
      <c r="N667" s="7">
        <v>50.03179931640625</v>
      </c>
      <c r="O667" s="7">
        <v>35.316562652587891</v>
      </c>
      <c r="P667" s="8">
        <v>2.3999998569488525</v>
      </c>
      <c r="Q667" s="49"/>
    </row>
    <row r="668" spans="1:17">
      <c r="A668" s="28">
        <v>105620001</v>
      </c>
      <c r="B668" s="22" t="s">
        <v>349</v>
      </c>
      <c r="C668" s="22" t="s">
        <v>183</v>
      </c>
      <c r="D668" s="43" t="s">
        <v>4</v>
      </c>
      <c r="E668" s="5">
        <v>4813713.5</v>
      </c>
      <c r="F668" s="5">
        <v>2969968.5</v>
      </c>
      <c r="G668" s="6">
        <v>-1843745</v>
      </c>
      <c r="H668" s="8">
        <v>-0.38301926851272583</v>
      </c>
      <c r="I668" s="5">
        <v>45.5</v>
      </c>
      <c r="J668" s="5">
        <v>20.526634216308594</v>
      </c>
      <c r="K668" s="6">
        <v>-24.973365783691406</v>
      </c>
      <c r="L668" s="8">
        <v>-0.54886519908905029</v>
      </c>
      <c r="M668" s="7">
        <v>10.143896102905273</v>
      </c>
      <c r="N668" s="7">
        <v>21.012357711791992</v>
      </c>
      <c r="O668" s="7">
        <v>10.868461608886719</v>
      </c>
      <c r="P668" s="8">
        <v>1.0714287757873535</v>
      </c>
      <c r="Q668" s="49"/>
    </row>
    <row r="669" spans="1:17">
      <c r="A669" s="28">
        <v>106617203</v>
      </c>
      <c r="B669" s="22" t="s">
        <v>369</v>
      </c>
      <c r="C669" s="22" t="s">
        <v>182</v>
      </c>
      <c r="D669" s="43" t="s">
        <v>6</v>
      </c>
      <c r="E669" s="5">
        <v>33643848</v>
      </c>
      <c r="F669" s="5">
        <v>22165614</v>
      </c>
      <c r="G669" s="6">
        <v>-11478234</v>
      </c>
      <c r="H669" s="8">
        <v>-0.34116888046264648</v>
      </c>
      <c r="I669" s="5">
        <v>284</v>
      </c>
      <c r="J669" s="5">
        <v>152.56268310546875</v>
      </c>
      <c r="K669" s="6">
        <v>-131.43731689453125</v>
      </c>
      <c r="L669" s="8">
        <v>-0.46280744671821594</v>
      </c>
      <c r="M669" s="7">
        <v>14.452868461608887</v>
      </c>
      <c r="N669" s="7">
        <v>26.75733757019043</v>
      </c>
      <c r="O669" s="7">
        <v>12.304469108581543</v>
      </c>
      <c r="P669" s="8">
        <v>0.85135138034820557</v>
      </c>
      <c r="Q669" s="49"/>
    </row>
    <row r="670" spans="1:17">
      <c r="A670" s="28">
        <v>117086503</v>
      </c>
      <c r="B670" s="22" t="s">
        <v>626</v>
      </c>
      <c r="C670" s="22" t="s">
        <v>129</v>
      </c>
      <c r="D670" s="43" t="s">
        <v>6</v>
      </c>
      <c r="E670" s="5">
        <v>28251256</v>
      </c>
      <c r="F670" s="5">
        <v>17947276</v>
      </c>
      <c r="G670" s="6">
        <v>-10303980</v>
      </c>
      <c r="H670" s="8">
        <v>-0.36472642421722412</v>
      </c>
      <c r="I670" s="5">
        <v>189.5</v>
      </c>
      <c r="J670" s="5">
        <v>88.546600341796875</v>
      </c>
      <c r="K670" s="6">
        <v>-100.95339965820313</v>
      </c>
      <c r="L670" s="8">
        <v>-0.53273564577102661</v>
      </c>
      <c r="M670" s="7">
        <v>16.152326583862305</v>
      </c>
      <c r="N670" s="7">
        <v>37.426120758056641</v>
      </c>
      <c r="O670" s="7">
        <v>21.273794174194336</v>
      </c>
      <c r="P670" s="8">
        <v>1.3170731067657471</v>
      </c>
      <c r="Q670" s="49"/>
    </row>
    <row r="671" spans="1:17">
      <c r="A671" s="28">
        <v>124157802</v>
      </c>
      <c r="B671" s="22" t="s">
        <v>793</v>
      </c>
      <c r="C671" s="22" t="s">
        <v>136</v>
      </c>
      <c r="D671" s="43" t="s">
        <v>6</v>
      </c>
      <c r="E671" s="5">
        <v>149372112</v>
      </c>
      <c r="F671" s="5">
        <v>76975696</v>
      </c>
      <c r="G671" s="6">
        <v>-72396416</v>
      </c>
      <c r="H671" s="8">
        <v>-0.48467156291007996</v>
      </c>
      <c r="I671" s="5">
        <v>764</v>
      </c>
      <c r="J671" s="5">
        <v>210.96882629394531</v>
      </c>
      <c r="K671" s="6">
        <v>-553.03118896484375</v>
      </c>
      <c r="L671" s="8">
        <v>-0.72386282682418823</v>
      </c>
      <c r="M671" s="7">
        <v>15.805987358093262</v>
      </c>
      <c r="N671" s="7">
        <v>60.61138916015625</v>
      </c>
      <c r="O671" s="7">
        <v>44.805400848388672</v>
      </c>
      <c r="P671" s="8">
        <v>2.8347108364105225</v>
      </c>
      <c r="Q671" s="49"/>
    </row>
    <row r="672" spans="1:17">
      <c r="A672" s="28">
        <v>129547803</v>
      </c>
      <c r="B672" s="22" t="s">
        <v>939</v>
      </c>
      <c r="C672" s="22" t="s">
        <v>175</v>
      </c>
      <c r="D672" s="43" t="s">
        <v>6</v>
      </c>
      <c r="E672" s="5">
        <v>14436835</v>
      </c>
      <c r="F672" s="5">
        <v>10703044</v>
      </c>
      <c r="G672" s="6">
        <v>-3733791</v>
      </c>
      <c r="H672" s="8">
        <v>-0.25862947106361389</v>
      </c>
      <c r="I672" s="5">
        <v>102</v>
      </c>
      <c r="J672" s="5">
        <v>62.757087707519531</v>
      </c>
      <c r="K672" s="6">
        <v>-39.242912292480469</v>
      </c>
      <c r="L672" s="8">
        <v>-0.38473442196846008</v>
      </c>
      <c r="M672" s="7">
        <v>15.462423324584961</v>
      </c>
      <c r="N672" s="7">
        <v>26.065229415893555</v>
      </c>
      <c r="O672" s="7">
        <v>10.602806091308594</v>
      </c>
      <c r="P672" s="8">
        <v>0.68571436405181885</v>
      </c>
      <c r="Q672" s="49"/>
    </row>
    <row r="673" spans="1:17">
      <c r="A673" s="28">
        <v>101638003</v>
      </c>
      <c r="B673" s="22" t="s">
        <v>221</v>
      </c>
      <c r="C673" s="22" t="s">
        <v>184</v>
      </c>
      <c r="D673" s="43" t="s">
        <v>6</v>
      </c>
      <c r="E673" s="5">
        <v>60759828</v>
      </c>
      <c r="F673" s="5">
        <v>39202428</v>
      </c>
      <c r="G673" s="6">
        <v>-21557400</v>
      </c>
      <c r="H673" s="8">
        <v>-0.35479691624641418</v>
      </c>
      <c r="I673" s="5">
        <v>481.5</v>
      </c>
      <c r="J673" s="5">
        <v>219.37297058105469</v>
      </c>
      <c r="K673" s="6">
        <v>-262.12701416015625</v>
      </c>
      <c r="L673" s="8">
        <v>-0.54439669847488403</v>
      </c>
      <c r="M673" s="7">
        <v>14.426025390625</v>
      </c>
      <c r="N673" s="7">
        <v>33.279842376708984</v>
      </c>
      <c r="O673" s="7">
        <v>18.853816986083984</v>
      </c>
      <c r="P673" s="8">
        <v>1.3069307804107666</v>
      </c>
      <c r="Q673" s="49"/>
    </row>
    <row r="674" spans="1:17">
      <c r="A674" s="28">
        <v>117086653</v>
      </c>
      <c r="B674" s="22" t="s">
        <v>627</v>
      </c>
      <c r="C674" s="22" t="s">
        <v>129</v>
      </c>
      <c r="D674" s="43" t="s">
        <v>6</v>
      </c>
      <c r="E674" s="5">
        <v>25122640</v>
      </c>
      <c r="F674" s="5">
        <v>16149262</v>
      </c>
      <c r="G674" s="6">
        <v>-8973378</v>
      </c>
      <c r="H674" s="8">
        <v>-0.35718291997909546</v>
      </c>
      <c r="I674" s="5">
        <v>186.5</v>
      </c>
      <c r="J674" s="5">
        <v>90.075363159179688</v>
      </c>
      <c r="K674" s="6">
        <v>-96.424636840820313</v>
      </c>
      <c r="L674" s="8">
        <v>-0.51702219247817993</v>
      </c>
      <c r="M674" s="7">
        <v>15.327357292175293</v>
      </c>
      <c r="N674" s="7">
        <v>31.293354034423828</v>
      </c>
      <c r="O674" s="7">
        <v>15.965996742248535</v>
      </c>
      <c r="P674" s="8">
        <v>1.0416666269302368</v>
      </c>
      <c r="Q674" s="49"/>
    </row>
    <row r="675" spans="1:17">
      <c r="A675" s="28">
        <v>114068003</v>
      </c>
      <c r="B675" s="22" t="s">
        <v>560</v>
      </c>
      <c r="C675" s="22" t="s">
        <v>127</v>
      </c>
      <c r="D675" s="43" t="s">
        <v>6</v>
      </c>
      <c r="E675" s="5">
        <v>33559764</v>
      </c>
      <c r="F675" s="5">
        <v>16362676</v>
      </c>
      <c r="G675" s="6">
        <v>-17197088</v>
      </c>
      <c r="H675" s="8">
        <v>-0.51243174076080322</v>
      </c>
      <c r="I675" s="5">
        <v>245.5</v>
      </c>
      <c r="J675" s="5">
        <v>81.253364562988281</v>
      </c>
      <c r="K675" s="6">
        <v>-164.24664306640625</v>
      </c>
      <c r="L675" s="8">
        <v>-0.6690291166305542</v>
      </c>
      <c r="M675" s="7">
        <v>12.319025993347168</v>
      </c>
      <c r="N675" s="7">
        <v>35.154293060302734</v>
      </c>
      <c r="O675" s="7">
        <v>22.83526611328125</v>
      </c>
      <c r="P675" s="8">
        <v>1.8536584377288818</v>
      </c>
      <c r="Q675" s="49"/>
    </row>
    <row r="676" spans="1:17">
      <c r="A676" s="28">
        <v>118667503</v>
      </c>
      <c r="B676" s="22" t="s">
        <v>657</v>
      </c>
      <c r="C676" s="22" t="s">
        <v>187</v>
      </c>
      <c r="D676" s="43" t="s">
        <v>6</v>
      </c>
      <c r="E676" s="5">
        <v>48660120</v>
      </c>
      <c r="F676" s="5">
        <v>26441144</v>
      </c>
      <c r="G676" s="6">
        <v>-22218976</v>
      </c>
      <c r="H676" s="8">
        <v>-0.45661571621894836</v>
      </c>
      <c r="I676" s="5">
        <v>317</v>
      </c>
      <c r="J676" s="5">
        <v>119.58135986328125</v>
      </c>
      <c r="K676" s="6">
        <v>-197.41864013671875</v>
      </c>
      <c r="L676" s="8">
        <v>-0.6227717399597168</v>
      </c>
      <c r="M676" s="7">
        <v>13.396123886108398</v>
      </c>
      <c r="N676" s="7">
        <v>35.374141693115234</v>
      </c>
      <c r="O676" s="7">
        <v>21.978017807006836</v>
      </c>
      <c r="P676" s="8">
        <v>1.6406251192092896</v>
      </c>
      <c r="Q676" s="49"/>
    </row>
    <row r="677" spans="1:17">
      <c r="A677" s="28">
        <v>108568404</v>
      </c>
      <c r="B677" s="22" t="s">
        <v>436</v>
      </c>
      <c r="C677" s="22" t="s">
        <v>177</v>
      </c>
      <c r="D677" s="43" t="s">
        <v>6</v>
      </c>
      <c r="E677" s="5">
        <v>5646222</v>
      </c>
      <c r="F677" s="5">
        <v>3409591.25</v>
      </c>
      <c r="G677" s="6">
        <v>-2236630.75</v>
      </c>
      <c r="H677" s="8">
        <v>-0.39612874388694763</v>
      </c>
      <c r="I677" s="5">
        <v>58.5</v>
      </c>
      <c r="J677" s="5">
        <v>21.221654891967773</v>
      </c>
      <c r="K677" s="6">
        <v>-37.278343200683594</v>
      </c>
      <c r="L677" s="8">
        <v>-0.63723665475845337</v>
      </c>
      <c r="M677" s="7">
        <v>11.026464462280273</v>
      </c>
      <c r="N677" s="7">
        <v>38.592624664306641</v>
      </c>
      <c r="O677" s="7">
        <v>27.566160202026367</v>
      </c>
      <c r="P677" s="8">
        <v>2.5</v>
      </c>
      <c r="Q677" s="49"/>
    </row>
    <row r="678" spans="1:17">
      <c r="A678" s="28">
        <v>111000000</v>
      </c>
      <c r="B678" s="22" t="s">
        <v>472</v>
      </c>
      <c r="C678" s="22" t="s">
        <v>165</v>
      </c>
      <c r="D678" s="43" t="s">
        <v>5</v>
      </c>
      <c r="E678" s="5">
        <v>40534180</v>
      </c>
      <c r="F678" s="5">
        <v>22538110</v>
      </c>
      <c r="G678" s="6">
        <v>-17996070</v>
      </c>
      <c r="H678" s="8">
        <v>-0.44397270679473877</v>
      </c>
      <c r="I678" s="5">
        <v>293</v>
      </c>
      <c r="J678" s="5">
        <v>121.18191528320313</v>
      </c>
      <c r="K678" s="6">
        <v>-171.81808471679688</v>
      </c>
      <c r="L678" s="8">
        <v>-0.58640986680984497</v>
      </c>
      <c r="M678" s="7">
        <v>5.0740742683410645</v>
      </c>
      <c r="N678" s="7">
        <v>13.699999809265137</v>
      </c>
      <c r="O678" s="7">
        <v>8.6259250640869141</v>
      </c>
      <c r="P678" s="8">
        <v>1.6999998092651367</v>
      </c>
      <c r="Q678" s="49"/>
    </row>
    <row r="679" spans="1:17">
      <c r="A679" s="28">
        <v>112286003</v>
      </c>
      <c r="B679" s="22" t="s">
        <v>498</v>
      </c>
      <c r="C679" s="22" t="s">
        <v>149</v>
      </c>
      <c r="D679" s="43" t="s">
        <v>6</v>
      </c>
      <c r="E679" s="5">
        <v>50560728</v>
      </c>
      <c r="F679" s="5">
        <v>36655340</v>
      </c>
      <c r="G679" s="6">
        <v>-13905388</v>
      </c>
      <c r="H679" s="8">
        <v>-0.27502349019050598</v>
      </c>
      <c r="I679" s="5">
        <v>251</v>
      </c>
      <c r="J679" s="5">
        <v>121.50868225097656</v>
      </c>
      <c r="K679" s="6">
        <v>-129.49131774902344</v>
      </c>
      <c r="L679" s="8">
        <v>-0.51590168476104736</v>
      </c>
      <c r="M679" s="7">
        <v>16.008020401000977</v>
      </c>
      <c r="N679" s="7">
        <v>35.264041900634766</v>
      </c>
      <c r="O679" s="7">
        <v>19.256021499633789</v>
      </c>
      <c r="P679" s="8">
        <v>1.202898383140564</v>
      </c>
      <c r="Q679" s="49"/>
    </row>
    <row r="680" spans="1:17">
      <c r="A680" s="28">
        <v>108058003</v>
      </c>
      <c r="B680" s="22" t="s">
        <v>401</v>
      </c>
      <c r="C680" s="22" t="s">
        <v>126</v>
      </c>
      <c r="D680" s="43" t="s">
        <v>6</v>
      </c>
      <c r="E680" s="5">
        <v>17863608</v>
      </c>
      <c r="F680" s="5">
        <v>10573818</v>
      </c>
      <c r="G680" s="6">
        <v>-7289790</v>
      </c>
      <c r="H680" s="8">
        <v>-0.40808048844337463</v>
      </c>
      <c r="I680" s="5">
        <v>137</v>
      </c>
      <c r="J680" s="5">
        <v>49.592124938964844</v>
      </c>
      <c r="K680" s="6">
        <v>-87.407875061035156</v>
      </c>
      <c r="L680" s="8">
        <v>-0.63801366090774536</v>
      </c>
      <c r="M680" s="7">
        <v>13.069070816040039</v>
      </c>
      <c r="N680" s="7">
        <v>40.343650817871094</v>
      </c>
      <c r="O680" s="7">
        <v>27.274580001831055</v>
      </c>
      <c r="P680" s="8">
        <v>2.086956262588501</v>
      </c>
      <c r="Q680" s="49"/>
    </row>
    <row r="681" spans="1:17">
      <c r="A681" s="28">
        <v>114068103</v>
      </c>
      <c r="B681" s="22" t="s">
        <v>561</v>
      </c>
      <c r="C681" s="22" t="s">
        <v>127</v>
      </c>
      <c r="D681" s="43" t="s">
        <v>6</v>
      </c>
      <c r="E681" s="5">
        <v>65235828</v>
      </c>
      <c r="F681" s="5">
        <v>37988032</v>
      </c>
      <c r="G681" s="6">
        <v>-27247796</v>
      </c>
      <c r="H681" s="8">
        <v>-0.41768145561218262</v>
      </c>
      <c r="I681" s="5">
        <v>395.5</v>
      </c>
      <c r="J681" s="5">
        <v>148.41012573242188</v>
      </c>
      <c r="K681" s="6">
        <v>-247.08987426757813</v>
      </c>
      <c r="L681" s="8">
        <v>-0.62475317716598511</v>
      </c>
      <c r="M681" s="7">
        <v>14.625184059143066</v>
      </c>
      <c r="N681" s="7">
        <v>41.283748626708984</v>
      </c>
      <c r="O681" s="7">
        <v>26.658565521240234</v>
      </c>
      <c r="P681" s="8">
        <v>1.8227849006652832</v>
      </c>
      <c r="Q681" s="49"/>
    </row>
    <row r="682" spans="1:17">
      <c r="A682" s="28">
        <v>108078003</v>
      </c>
      <c r="B682" s="22" t="s">
        <v>409</v>
      </c>
      <c r="C682" s="22" t="s">
        <v>128</v>
      </c>
      <c r="D682" s="43" t="s">
        <v>6</v>
      </c>
      <c r="E682" s="5">
        <v>25320964</v>
      </c>
      <c r="F682" s="5">
        <v>20112082</v>
      </c>
      <c r="G682" s="6">
        <v>-5208882</v>
      </c>
      <c r="H682" s="8">
        <v>-0.20571421086788177</v>
      </c>
      <c r="I682" s="5">
        <v>252.5</v>
      </c>
      <c r="J682" s="5">
        <v>182.5196533203125</v>
      </c>
      <c r="K682" s="6">
        <v>-69.9803466796875</v>
      </c>
      <c r="L682" s="8">
        <v>-0.27714988589286804</v>
      </c>
      <c r="M682" s="7">
        <v>15.021682739257813</v>
      </c>
      <c r="N682" s="7">
        <v>22.26104736328125</v>
      </c>
      <c r="O682" s="7">
        <v>7.2393646240234375</v>
      </c>
      <c r="P682" s="8">
        <v>0.48192766308784485</v>
      </c>
      <c r="Q682" s="49"/>
    </row>
    <row r="683" spans="1:17">
      <c r="A683" s="28">
        <v>104377003</v>
      </c>
      <c r="B683" s="22" t="s">
        <v>309</v>
      </c>
      <c r="C683" s="22" t="s">
        <v>158</v>
      </c>
      <c r="D683" s="43" t="s">
        <v>6</v>
      </c>
      <c r="E683" s="5">
        <v>12362862</v>
      </c>
      <c r="F683" s="5">
        <v>8842421</v>
      </c>
      <c r="G683" s="6">
        <v>-3520441</v>
      </c>
      <c r="H683" s="8">
        <v>-0.28475937247276306</v>
      </c>
      <c r="I683" s="5">
        <v>98.5</v>
      </c>
      <c r="J683" s="5">
        <v>57.844795227050781</v>
      </c>
      <c r="K683" s="6">
        <v>-40.655204772949219</v>
      </c>
      <c r="L683" s="8">
        <v>-0.41274318099021912</v>
      </c>
      <c r="M683" s="7">
        <v>14.042535781860352</v>
      </c>
      <c r="N683" s="7">
        <v>23.128881454467773</v>
      </c>
      <c r="O683" s="7">
        <v>9.0863456726074219</v>
      </c>
      <c r="P683" s="8">
        <v>0.64705872535705566</v>
      </c>
      <c r="Q683" s="49"/>
    </row>
    <row r="684" spans="1:17">
      <c r="A684" s="28">
        <v>105259103</v>
      </c>
      <c r="B684" s="22" t="s">
        <v>347</v>
      </c>
      <c r="C684" s="22" t="s">
        <v>146</v>
      </c>
      <c r="D684" s="43" t="s">
        <v>6</v>
      </c>
      <c r="E684" s="5">
        <v>19679402</v>
      </c>
      <c r="F684" s="5">
        <v>11820406</v>
      </c>
      <c r="G684" s="6">
        <v>-7858996</v>
      </c>
      <c r="H684" s="8">
        <v>-0.39935135841369629</v>
      </c>
      <c r="I684" s="5">
        <v>163</v>
      </c>
      <c r="J684" s="5">
        <v>71.790420532226563</v>
      </c>
      <c r="K684" s="6">
        <v>-91.209579467773438</v>
      </c>
      <c r="L684" s="8">
        <v>-0.55956798791885376</v>
      </c>
      <c r="M684" s="7">
        <v>13.053567886352539</v>
      </c>
      <c r="N684" s="7">
        <v>32.040576934814453</v>
      </c>
      <c r="O684" s="7">
        <v>18.987009048461914</v>
      </c>
      <c r="P684" s="8">
        <v>1.4545454978942871</v>
      </c>
      <c r="Q684" s="49"/>
    </row>
    <row r="685" spans="1:17">
      <c r="A685" s="28">
        <v>106169003</v>
      </c>
      <c r="B685" s="22" t="s">
        <v>359</v>
      </c>
      <c r="C685" s="22" t="s">
        <v>137</v>
      </c>
      <c r="D685" s="43" t="s">
        <v>6</v>
      </c>
      <c r="E685" s="5">
        <v>11572220</v>
      </c>
      <c r="F685" s="5">
        <v>6720311</v>
      </c>
      <c r="G685" s="6">
        <v>-4851909</v>
      </c>
      <c r="H685" s="8">
        <v>-0.41927209496498108</v>
      </c>
      <c r="I685" s="5">
        <v>134</v>
      </c>
      <c r="J685" s="5">
        <v>60.674392700195313</v>
      </c>
      <c r="K685" s="6">
        <v>-73.325607299804688</v>
      </c>
      <c r="L685" s="8">
        <v>-0.54720604419708252</v>
      </c>
      <c r="M685" s="7">
        <v>11.619450569152832</v>
      </c>
      <c r="N685" s="7">
        <v>24.691333770751953</v>
      </c>
      <c r="O685" s="7">
        <v>13.071883201599121</v>
      </c>
      <c r="P685" s="8">
        <v>1.1250001192092896</v>
      </c>
      <c r="Q685" s="49"/>
    </row>
    <row r="686" spans="1:17">
      <c r="A686" s="28">
        <v>101268003</v>
      </c>
      <c r="B686" s="22" t="s">
        <v>201</v>
      </c>
      <c r="C686" s="22" t="s">
        <v>147</v>
      </c>
      <c r="D686" s="43" t="s">
        <v>6</v>
      </c>
      <c r="E686" s="5">
        <v>47972156</v>
      </c>
      <c r="F686" s="5">
        <v>33114614</v>
      </c>
      <c r="G686" s="6">
        <v>-14857542</v>
      </c>
      <c r="H686" s="8">
        <v>-0.30971178412437439</v>
      </c>
      <c r="I686" s="5">
        <v>304.5</v>
      </c>
      <c r="J686" s="5">
        <v>165.42401123046875</v>
      </c>
      <c r="K686" s="6">
        <v>-139.07598876953125</v>
      </c>
      <c r="L686" s="8">
        <v>-0.45673558115959167</v>
      </c>
      <c r="M686" s="7">
        <v>15.077021598815918</v>
      </c>
      <c r="N686" s="7">
        <v>29.066009521484375</v>
      </c>
      <c r="O686" s="7">
        <v>13.988987922668457</v>
      </c>
      <c r="P686" s="8">
        <v>0.92783498764038086</v>
      </c>
      <c r="Q686" s="49"/>
    </row>
    <row r="687" spans="1:17">
      <c r="A687" s="28">
        <v>124158503</v>
      </c>
      <c r="B687" s="22" t="s">
        <v>794</v>
      </c>
      <c r="C687" s="22" t="s">
        <v>136</v>
      </c>
      <c r="D687" s="43" t="s">
        <v>6</v>
      </c>
      <c r="E687" s="5">
        <v>89769888</v>
      </c>
      <c r="F687" s="5">
        <v>41652084</v>
      </c>
      <c r="G687" s="6">
        <v>-48117804</v>
      </c>
      <c r="H687" s="8">
        <v>-0.53601276874542236</v>
      </c>
      <c r="I687" s="5">
        <v>656.5</v>
      </c>
      <c r="J687" s="5">
        <v>187.93875122070313</v>
      </c>
      <c r="K687" s="6">
        <v>-468.56124877929688</v>
      </c>
      <c r="L687" s="8">
        <v>-0.7137262225151062</v>
      </c>
      <c r="M687" s="7">
        <v>13.588155746459961</v>
      </c>
      <c r="N687" s="7">
        <v>46.230964660644531</v>
      </c>
      <c r="O687" s="7">
        <v>32.642807006835938</v>
      </c>
      <c r="P687" s="8">
        <v>2.4022986888885498</v>
      </c>
      <c r="Q687" s="49"/>
    </row>
    <row r="688" spans="1:17">
      <c r="A688" s="28">
        <v>128328003</v>
      </c>
      <c r="B688" s="22" t="s">
        <v>925</v>
      </c>
      <c r="C688" s="22" t="s">
        <v>153</v>
      </c>
      <c r="D688" s="43" t="s">
        <v>6</v>
      </c>
      <c r="E688" s="5">
        <v>22366356</v>
      </c>
      <c r="F688" s="5">
        <v>12320007</v>
      </c>
      <c r="G688" s="6">
        <v>-10046349</v>
      </c>
      <c r="H688" s="8">
        <v>-0.44917237758636475</v>
      </c>
      <c r="I688" s="5">
        <v>118.5</v>
      </c>
      <c r="J688" s="5">
        <v>41.745361328125</v>
      </c>
      <c r="K688" s="6">
        <v>-76.754638671875</v>
      </c>
      <c r="L688" s="8">
        <v>-0.64771848917007446</v>
      </c>
      <c r="M688" s="7">
        <v>14.399685859680176</v>
      </c>
      <c r="N688" s="7">
        <v>41.99908447265625</v>
      </c>
      <c r="O688" s="7">
        <v>27.599399566650391</v>
      </c>
      <c r="P688" s="8">
        <v>1.9166667461395264</v>
      </c>
      <c r="Q688" s="49"/>
    </row>
    <row r="689" spans="1:17">
      <c r="A689" s="28">
        <v>126512674</v>
      </c>
      <c r="B689" s="22" t="s">
        <v>843</v>
      </c>
      <c r="C689" s="22" t="s">
        <v>172</v>
      </c>
      <c r="D689" s="43" t="s">
        <v>4</v>
      </c>
      <c r="E689" s="5">
        <v>7932023</v>
      </c>
      <c r="F689" s="5">
        <v>5540376</v>
      </c>
      <c r="G689" s="6">
        <v>-2391647</v>
      </c>
      <c r="H689" s="8">
        <v>-0.30151790380477905</v>
      </c>
      <c r="I689" s="5">
        <v>47</v>
      </c>
      <c r="J689" s="5">
        <v>25.796226501464844</v>
      </c>
      <c r="K689" s="6">
        <v>-21.203773498535156</v>
      </c>
      <c r="L689" s="8">
        <v>-0.45114412903785706</v>
      </c>
      <c r="M689" s="7">
        <v>26.485263824462891</v>
      </c>
      <c r="N689" s="7">
        <v>50.321998596191406</v>
      </c>
      <c r="O689" s="7">
        <v>23.836734771728516</v>
      </c>
      <c r="P689" s="8">
        <v>0.89999991655349731</v>
      </c>
      <c r="Q689" s="49"/>
    </row>
    <row r="690" spans="1:17">
      <c r="A690" s="28">
        <v>126519434</v>
      </c>
      <c r="B690" s="22" t="s">
        <v>890</v>
      </c>
      <c r="C690" s="22" t="s">
        <v>172</v>
      </c>
      <c r="D690" s="43" t="s">
        <v>4</v>
      </c>
      <c r="E690" s="5">
        <v>10437831</v>
      </c>
      <c r="F690" s="5">
        <v>6037657</v>
      </c>
      <c r="G690" s="6">
        <v>-4400174</v>
      </c>
      <c r="H690" s="8">
        <v>-0.42156019806861877</v>
      </c>
      <c r="I690" s="5">
        <v>85.5</v>
      </c>
      <c r="J690" s="5">
        <v>34.785438537597656</v>
      </c>
      <c r="K690" s="6">
        <v>-50.714561462402344</v>
      </c>
      <c r="L690" s="8">
        <v>-0.59315276145935059</v>
      </c>
      <c r="M690" s="7">
        <v>10.723111152648926</v>
      </c>
      <c r="N690" s="7">
        <v>43.867271423339844</v>
      </c>
      <c r="O690" s="7">
        <v>33.144161224365234</v>
      </c>
      <c r="P690" s="8">
        <v>3.0909090042114258</v>
      </c>
      <c r="Q690" s="49"/>
    </row>
    <row r="691" spans="1:17">
      <c r="A691" s="28">
        <v>126517442</v>
      </c>
      <c r="B691" s="22" t="s">
        <v>882</v>
      </c>
      <c r="C691" s="22" t="s">
        <v>172</v>
      </c>
      <c r="D691" s="43" t="s">
        <v>4</v>
      </c>
      <c r="E691" s="5">
        <v>11115350</v>
      </c>
      <c r="F691" s="5">
        <v>7869024</v>
      </c>
      <c r="G691" s="6">
        <v>-3246326</v>
      </c>
      <c r="H691" s="8">
        <v>-0.29205793142318726</v>
      </c>
      <c r="I691" s="5">
        <v>80.5</v>
      </c>
      <c r="J691" s="5">
        <v>42.276153564453125</v>
      </c>
      <c r="K691" s="6">
        <v>-38.223846435546875</v>
      </c>
      <c r="L691" s="8">
        <v>-0.47483038902282715</v>
      </c>
      <c r="M691" s="7">
        <v>14.066196441650391</v>
      </c>
      <c r="N691" s="7">
        <v>32.608001708984375</v>
      </c>
      <c r="O691" s="7">
        <v>18.541805267333984</v>
      </c>
      <c r="P691" s="8">
        <v>1.3181818723678589</v>
      </c>
      <c r="Q691" s="49"/>
    </row>
    <row r="692" spans="1:17">
      <c r="A692" s="28">
        <v>126513210</v>
      </c>
      <c r="B692" s="22" t="s">
        <v>858</v>
      </c>
      <c r="C692" s="22" t="s">
        <v>172</v>
      </c>
      <c r="D692" s="43" t="s">
        <v>4</v>
      </c>
      <c r="E692" s="5">
        <v>11544266</v>
      </c>
      <c r="F692" s="5">
        <v>8429885</v>
      </c>
      <c r="G692" s="6">
        <v>-3114381</v>
      </c>
      <c r="H692" s="8">
        <v>-0.26977729797363281</v>
      </c>
      <c r="I692" s="5">
        <v>126.5</v>
      </c>
      <c r="J692" s="5">
        <v>74.533050537109375</v>
      </c>
      <c r="K692" s="6">
        <v>-51.966949462890625</v>
      </c>
      <c r="L692" s="8">
        <v>-0.41080591082572937</v>
      </c>
      <c r="M692" s="7">
        <v>18.328058242797852</v>
      </c>
      <c r="N692" s="7">
        <v>32.797580718994141</v>
      </c>
      <c r="O692" s="7">
        <v>14.469522476196289</v>
      </c>
      <c r="P692" s="8">
        <v>0.78947383165359497</v>
      </c>
      <c r="Q692" s="49"/>
    </row>
    <row r="693" spans="1:17">
      <c r="A693" s="28">
        <v>126513415</v>
      </c>
      <c r="B693" s="22" t="s">
        <v>866</v>
      </c>
      <c r="C693" s="22" t="s">
        <v>172</v>
      </c>
      <c r="D693" s="43" t="s">
        <v>4</v>
      </c>
      <c r="E693" s="5">
        <v>4795251</v>
      </c>
      <c r="F693" s="5">
        <v>3344235</v>
      </c>
      <c r="G693" s="6">
        <v>-1451016</v>
      </c>
      <c r="H693" s="8">
        <v>-0.302594393491745</v>
      </c>
      <c r="I693" s="5">
        <v>44</v>
      </c>
      <c r="J693" s="5">
        <v>23.645404815673828</v>
      </c>
      <c r="K693" s="6">
        <v>-20.354595184326172</v>
      </c>
      <c r="L693" s="8">
        <v>-0.46260443329811096</v>
      </c>
      <c r="M693" s="7">
        <v>12.99995231628418</v>
      </c>
      <c r="N693" s="7">
        <v>24.818090438842773</v>
      </c>
      <c r="O693" s="7">
        <v>11.818138122558594</v>
      </c>
      <c r="P693" s="8">
        <v>0.90909087657928467</v>
      </c>
      <c r="Q693" s="49"/>
    </row>
    <row r="694" spans="1:17">
      <c r="A694" s="28">
        <v>112018523</v>
      </c>
      <c r="B694" s="22" t="s">
        <v>493</v>
      </c>
      <c r="C694" s="22" t="s">
        <v>122</v>
      </c>
      <c r="D694" s="43" t="s">
        <v>6</v>
      </c>
      <c r="E694" s="5">
        <v>29938348</v>
      </c>
      <c r="F694" s="5">
        <v>20008080</v>
      </c>
      <c r="G694" s="6">
        <v>-9930268</v>
      </c>
      <c r="H694" s="8">
        <v>-0.33169057965278625</v>
      </c>
      <c r="I694" s="5">
        <v>195.5</v>
      </c>
      <c r="J694" s="5">
        <v>92.32122802734375</v>
      </c>
      <c r="K694" s="6">
        <v>-103.17877197265625</v>
      </c>
      <c r="L694" s="8">
        <v>-0.52776867151260376</v>
      </c>
      <c r="M694" s="7">
        <v>13.852767944335938</v>
      </c>
      <c r="N694" s="7">
        <v>29.8551025390625</v>
      </c>
      <c r="O694" s="7">
        <v>16.002334594726563</v>
      </c>
      <c r="P694" s="8">
        <v>1.1551723480224609</v>
      </c>
      <c r="Q694" s="49"/>
    </row>
    <row r="695" spans="1:17">
      <c r="A695" s="28">
        <v>122099007</v>
      </c>
      <c r="B695" s="22" t="s">
        <v>746</v>
      </c>
      <c r="C695" s="22" t="s">
        <v>130</v>
      </c>
      <c r="D695" s="43" t="s">
        <v>7</v>
      </c>
      <c r="E695" s="5">
        <v>9751078</v>
      </c>
      <c r="F695" s="5">
        <v>6981089.5</v>
      </c>
      <c r="G695" s="6">
        <v>-2769988.5</v>
      </c>
      <c r="H695" s="8">
        <v>-0.28406998515129089</v>
      </c>
      <c r="I695" s="5">
        <v>55.5</v>
      </c>
      <c r="J695" s="5">
        <v>30.507659912109375</v>
      </c>
      <c r="K695" s="6">
        <v>-24.992340087890625</v>
      </c>
      <c r="L695" s="8">
        <v>-0.45031243562698364</v>
      </c>
      <c r="M695" s="7">
        <v>29.719999313354492</v>
      </c>
      <c r="N695" s="7">
        <v>46.4375</v>
      </c>
      <c r="O695" s="7">
        <v>16.717500686645508</v>
      </c>
      <c r="P695" s="8">
        <v>0.56250005960464478</v>
      </c>
      <c r="Q695" s="49"/>
    </row>
    <row r="696" spans="1:17">
      <c r="A696" s="28">
        <v>125239452</v>
      </c>
      <c r="B696" s="22" t="s">
        <v>815</v>
      </c>
      <c r="C696" s="22" t="s">
        <v>144</v>
      </c>
      <c r="D696" s="43" t="s">
        <v>6</v>
      </c>
      <c r="E696" s="5">
        <v>211143440</v>
      </c>
      <c r="F696" s="5">
        <v>145754656</v>
      </c>
      <c r="G696" s="6">
        <v>-65388784</v>
      </c>
      <c r="H696" s="8">
        <v>-0.30968892574310303</v>
      </c>
      <c r="I696" s="5">
        <v>1481</v>
      </c>
      <c r="J696" s="5">
        <v>790.1971435546875</v>
      </c>
      <c r="K696" s="6">
        <v>-690.8028564453125</v>
      </c>
      <c r="L696" s="8">
        <v>-0.4664435088634491</v>
      </c>
      <c r="M696" s="7">
        <v>17.115175247192383</v>
      </c>
      <c r="N696" s="7">
        <v>34.713088989257813</v>
      </c>
      <c r="O696" s="7">
        <v>17.59791374206543</v>
      </c>
      <c r="P696" s="8">
        <v>1.0282052755355835</v>
      </c>
      <c r="Q696" s="49"/>
    </row>
    <row r="697" spans="1:17">
      <c r="A697" s="28">
        <v>115229003</v>
      </c>
      <c r="B697" s="22" t="s">
        <v>593</v>
      </c>
      <c r="C697" s="22" t="s">
        <v>143</v>
      </c>
      <c r="D697" s="43" t="s">
        <v>6</v>
      </c>
      <c r="E697" s="5">
        <v>21254202</v>
      </c>
      <c r="F697" s="5">
        <v>14387086</v>
      </c>
      <c r="G697" s="6">
        <v>-6867116</v>
      </c>
      <c r="H697" s="8">
        <v>-0.32309451699256897</v>
      </c>
      <c r="I697" s="5">
        <v>157</v>
      </c>
      <c r="J697" s="5">
        <v>85.652366638183594</v>
      </c>
      <c r="K697" s="6">
        <v>-71.347633361816406</v>
      </c>
      <c r="L697" s="8">
        <v>-0.45444351434707642</v>
      </c>
      <c r="M697" s="7">
        <v>13.063454627990723</v>
      </c>
      <c r="N697" s="7">
        <v>22.540863037109375</v>
      </c>
      <c r="O697" s="7">
        <v>9.4774084091186523</v>
      </c>
      <c r="P697" s="8">
        <v>0.72549021244049072</v>
      </c>
      <c r="Q697" s="49"/>
    </row>
    <row r="698" spans="1:17">
      <c r="A698" s="28">
        <v>123468303</v>
      </c>
      <c r="B698" s="22" t="s">
        <v>770</v>
      </c>
      <c r="C698" s="22" t="s">
        <v>167</v>
      </c>
      <c r="D698" s="43" t="s">
        <v>6</v>
      </c>
      <c r="E698" s="5">
        <v>101791848</v>
      </c>
      <c r="F698" s="5">
        <v>47245656</v>
      </c>
      <c r="G698" s="6">
        <v>-54546192</v>
      </c>
      <c r="H698" s="8">
        <v>-0.53586012125015259</v>
      </c>
      <c r="I698" s="5">
        <v>660</v>
      </c>
      <c r="J698" s="5">
        <v>197.90180969238281</v>
      </c>
      <c r="K698" s="6">
        <v>-462.09820556640625</v>
      </c>
      <c r="L698" s="8">
        <v>-0.7001488208770752</v>
      </c>
      <c r="M698" s="7">
        <v>12.984920501708984</v>
      </c>
      <c r="N698" s="7">
        <v>44.120807647705078</v>
      </c>
      <c r="O698" s="7">
        <v>31.135887145996094</v>
      </c>
      <c r="P698" s="8">
        <v>2.3978495597839355</v>
      </c>
      <c r="Q698" s="49"/>
    </row>
    <row r="699" spans="1:17">
      <c r="A699" s="28">
        <v>123468402</v>
      </c>
      <c r="B699" s="22" t="s">
        <v>771</v>
      </c>
      <c r="C699" s="22" t="s">
        <v>167</v>
      </c>
      <c r="D699" s="43" t="s">
        <v>6</v>
      </c>
      <c r="E699" s="5">
        <v>112095912</v>
      </c>
      <c r="F699" s="5">
        <v>47488272</v>
      </c>
      <c r="G699" s="6">
        <v>-64607640</v>
      </c>
      <c r="H699" s="8">
        <v>-0.57636034488677979</v>
      </c>
      <c r="I699" s="5">
        <v>637.5</v>
      </c>
      <c r="J699" s="5">
        <v>168.64047241210938</v>
      </c>
      <c r="K699" s="6">
        <v>-468.85952758789063</v>
      </c>
      <c r="L699" s="8">
        <v>-0.73546594381332397</v>
      </c>
      <c r="M699" s="7">
        <v>13.199926376342773</v>
      </c>
      <c r="N699" s="7">
        <v>48.599727630615234</v>
      </c>
      <c r="O699" s="7">
        <v>35.399803161621094</v>
      </c>
      <c r="P699" s="8">
        <v>2.6818180084228516</v>
      </c>
      <c r="Q699" s="49"/>
    </row>
    <row r="700" spans="1:17">
      <c r="A700" s="28">
        <v>123468503</v>
      </c>
      <c r="B700" s="22" t="s">
        <v>772</v>
      </c>
      <c r="C700" s="22" t="s">
        <v>167</v>
      </c>
      <c r="D700" s="43" t="s">
        <v>6</v>
      </c>
      <c r="E700" s="5">
        <v>67190712</v>
      </c>
      <c r="F700" s="5">
        <v>36945368</v>
      </c>
      <c r="G700" s="6">
        <v>-30245344</v>
      </c>
      <c r="H700" s="8">
        <v>-0.45014172792434692</v>
      </c>
      <c r="I700" s="5">
        <v>459</v>
      </c>
      <c r="J700" s="5">
        <v>156.13211059570313</v>
      </c>
      <c r="K700" s="6">
        <v>-302.86788940429688</v>
      </c>
      <c r="L700" s="8">
        <v>-0.65984290838241577</v>
      </c>
      <c r="M700" s="7">
        <v>15.965980529785156</v>
      </c>
      <c r="N700" s="7">
        <v>51.952793121337891</v>
      </c>
      <c r="O700" s="7">
        <v>35.986812591552734</v>
      </c>
      <c r="P700" s="8">
        <v>2.2539682388305664</v>
      </c>
      <c r="Q700" s="49"/>
    </row>
    <row r="701" spans="1:17">
      <c r="A701" s="28">
        <v>123468603</v>
      </c>
      <c r="B701" s="22" t="s">
        <v>773</v>
      </c>
      <c r="C701" s="22" t="s">
        <v>167</v>
      </c>
      <c r="D701" s="43" t="s">
        <v>6</v>
      </c>
      <c r="E701" s="5">
        <v>64133140</v>
      </c>
      <c r="F701" s="5">
        <v>38378784</v>
      </c>
      <c r="G701" s="6">
        <v>-25754356</v>
      </c>
      <c r="H701" s="8">
        <v>-0.40157639980316162</v>
      </c>
      <c r="I701" s="5">
        <v>433</v>
      </c>
      <c r="J701" s="5">
        <v>184.535400390625</v>
      </c>
      <c r="K701" s="6">
        <v>-248.464599609375</v>
      </c>
      <c r="L701" s="8">
        <v>-0.57382124662399292</v>
      </c>
      <c r="M701" s="7">
        <v>16.929965972900391</v>
      </c>
      <c r="N701" s="7">
        <v>39.892448425292969</v>
      </c>
      <c r="O701" s="7">
        <v>22.962482452392578</v>
      </c>
      <c r="P701" s="8">
        <v>1.3563218116760254</v>
      </c>
      <c r="Q701" s="49"/>
    </row>
    <row r="702" spans="1:17">
      <c r="A702" s="28">
        <v>103029203</v>
      </c>
      <c r="B702" s="22" t="s">
        <v>286</v>
      </c>
      <c r="C702" s="22" t="s">
        <v>123</v>
      </c>
      <c r="D702" s="43" t="s">
        <v>6</v>
      </c>
      <c r="E702" s="5">
        <v>96945248</v>
      </c>
      <c r="F702" s="5">
        <v>58245536</v>
      </c>
      <c r="G702" s="6">
        <v>-38699712</v>
      </c>
      <c r="H702" s="8">
        <v>-0.39919143915176392</v>
      </c>
      <c r="I702" s="5">
        <v>510.5</v>
      </c>
      <c r="J702" s="5">
        <v>180.4049072265625</v>
      </c>
      <c r="K702" s="6">
        <v>-330.0950927734375</v>
      </c>
      <c r="L702" s="8">
        <v>-0.64661133289337158</v>
      </c>
      <c r="M702" s="7">
        <v>16.305015563964844</v>
      </c>
      <c r="N702" s="7">
        <v>49.303260803222656</v>
      </c>
      <c r="O702" s="7">
        <v>32.998245239257813</v>
      </c>
      <c r="P702" s="8">
        <v>2.0238094329833984</v>
      </c>
      <c r="Q702" s="49"/>
    </row>
    <row r="703" spans="1:17">
      <c r="A703" s="28">
        <v>103023090</v>
      </c>
      <c r="B703" s="22" t="s">
        <v>252</v>
      </c>
      <c r="C703" s="22" t="s">
        <v>123</v>
      </c>
      <c r="D703" s="43" t="s">
        <v>4</v>
      </c>
      <c r="E703" s="5">
        <v>6451014</v>
      </c>
      <c r="F703" s="5">
        <v>3235105</v>
      </c>
      <c r="G703" s="6">
        <v>-3215909</v>
      </c>
      <c r="H703" s="8">
        <v>-0.49851217865943909</v>
      </c>
      <c r="I703" s="5">
        <v>53</v>
      </c>
      <c r="J703" s="5">
        <v>13.720129013061523</v>
      </c>
      <c r="K703" s="6">
        <v>-39.279869079589844</v>
      </c>
      <c r="L703" s="8">
        <v>-0.74112957715988159</v>
      </c>
      <c r="M703" s="7">
        <v>15.827199935913086</v>
      </c>
      <c r="N703" s="7">
        <v>79.136001586914063</v>
      </c>
      <c r="O703" s="7">
        <v>63.308799743652344</v>
      </c>
      <c r="P703" s="8">
        <v>4</v>
      </c>
      <c r="Q703" s="49"/>
    </row>
    <row r="704" spans="1:17">
      <c r="A704" s="28">
        <v>102023080</v>
      </c>
      <c r="B704" s="22" t="s">
        <v>227</v>
      </c>
      <c r="C704" s="22" t="s">
        <v>123</v>
      </c>
      <c r="D704" s="43" t="s">
        <v>4</v>
      </c>
      <c r="E704" s="5">
        <v>7466790</v>
      </c>
      <c r="F704" s="5">
        <v>3154001</v>
      </c>
      <c r="G704" s="6">
        <v>-4312789</v>
      </c>
      <c r="H704" s="8">
        <v>-0.57759612798690796</v>
      </c>
      <c r="I704" s="5">
        <v>55.5</v>
      </c>
      <c r="J704" s="5">
        <v>8.8320322036743164</v>
      </c>
      <c r="K704" s="6">
        <v>-46.66796875</v>
      </c>
      <c r="L704" s="8">
        <v>-0.84086430072784424</v>
      </c>
      <c r="M704" s="7">
        <v>9.0953998565673828</v>
      </c>
      <c r="N704" s="7">
        <v>63.667800903320313</v>
      </c>
      <c r="O704" s="7">
        <v>54.572402954101563</v>
      </c>
      <c r="P704" s="8">
        <v>6</v>
      </c>
      <c r="Q704" s="49"/>
    </row>
    <row r="705" spans="1:17">
      <c r="A705" s="28">
        <v>103028246</v>
      </c>
      <c r="B705" s="22" t="s">
        <v>277</v>
      </c>
      <c r="C705" s="22" t="s">
        <v>123</v>
      </c>
      <c r="D705" s="43" t="s">
        <v>4</v>
      </c>
      <c r="E705" s="5">
        <v>6722564</v>
      </c>
      <c r="F705" s="5">
        <v>2926809</v>
      </c>
      <c r="G705" s="6">
        <v>-3795755</v>
      </c>
      <c r="H705" s="8">
        <v>-0.56462907791137695</v>
      </c>
      <c r="I705" s="5">
        <v>47</v>
      </c>
      <c r="J705" s="5">
        <v>8.7925930023193359</v>
      </c>
      <c r="K705" s="6">
        <v>-38.207405090332031</v>
      </c>
      <c r="L705" s="8">
        <v>-0.81292349100112915</v>
      </c>
      <c r="M705" s="7">
        <v>11.31173038482666</v>
      </c>
      <c r="N705" s="7">
        <v>73.526252746582031</v>
      </c>
      <c r="O705" s="7">
        <v>62.214523315429688</v>
      </c>
      <c r="P705" s="8">
        <v>5.5000004768371582</v>
      </c>
      <c r="Q705" s="49"/>
    </row>
    <row r="706" spans="1:17">
      <c r="A706" s="28">
        <v>106618603</v>
      </c>
      <c r="B706" s="22" t="s">
        <v>370</v>
      </c>
      <c r="C706" s="22" t="s">
        <v>182</v>
      </c>
      <c r="D706" s="43" t="s">
        <v>6</v>
      </c>
      <c r="E706" s="5">
        <v>14154399</v>
      </c>
      <c r="F706" s="5">
        <v>8899691</v>
      </c>
      <c r="G706" s="6">
        <v>-5254708</v>
      </c>
      <c r="H706" s="8">
        <v>-0.37124204635620117</v>
      </c>
      <c r="I706" s="5">
        <v>115.5</v>
      </c>
      <c r="J706" s="5">
        <v>57.699436187744141</v>
      </c>
      <c r="K706" s="6">
        <v>-57.800563812255859</v>
      </c>
      <c r="L706" s="8">
        <v>-0.50043779611587524</v>
      </c>
      <c r="M706" s="7">
        <v>13.251145362854004</v>
      </c>
      <c r="N706" s="7">
        <v>25.674093246459961</v>
      </c>
      <c r="O706" s="7">
        <v>12.422947883605957</v>
      </c>
      <c r="P706" s="8">
        <v>0.93749994039535522</v>
      </c>
      <c r="Q706" s="49"/>
    </row>
    <row r="707" spans="1:17">
      <c r="A707" s="28">
        <v>119358403</v>
      </c>
      <c r="B707" s="22" t="s">
        <v>671</v>
      </c>
      <c r="C707" s="22" t="s">
        <v>156</v>
      </c>
      <c r="D707" s="43" t="s">
        <v>6</v>
      </c>
      <c r="E707" s="5">
        <v>37954968</v>
      </c>
      <c r="F707" s="5">
        <v>30208264</v>
      </c>
      <c r="G707" s="6">
        <v>-7746704</v>
      </c>
      <c r="H707" s="8">
        <v>-0.20410250127315521</v>
      </c>
      <c r="I707" s="5">
        <v>260.5</v>
      </c>
      <c r="J707" s="5">
        <v>183.30471801757813</v>
      </c>
      <c r="K707" s="6">
        <v>-77.195281982421875</v>
      </c>
      <c r="L707" s="8">
        <v>-0.29633504152297974</v>
      </c>
      <c r="M707" s="7">
        <v>14.302258491516113</v>
      </c>
      <c r="N707" s="7">
        <v>20.398303985595703</v>
      </c>
      <c r="O707" s="7">
        <v>6.0960454940795898</v>
      </c>
      <c r="P707" s="8">
        <v>0.4262295663356781</v>
      </c>
      <c r="Q707" s="49"/>
    </row>
    <row r="708" spans="1:17">
      <c r="A708" s="28">
        <v>106619107</v>
      </c>
      <c r="B708" s="22" t="s">
        <v>371</v>
      </c>
      <c r="C708" s="22" t="s">
        <v>182</v>
      </c>
      <c r="D708" s="43" t="s">
        <v>7</v>
      </c>
      <c r="E708" s="5">
        <v>7109903.5</v>
      </c>
      <c r="F708" s="5">
        <v>6252484.5</v>
      </c>
      <c r="G708" s="6">
        <v>-857419</v>
      </c>
      <c r="H708" s="8">
        <v>-0.12059502303600311</v>
      </c>
      <c r="I708" s="5">
        <v>44.5</v>
      </c>
      <c r="J708" s="5">
        <v>33.842704772949219</v>
      </c>
      <c r="K708" s="6">
        <v>-10.657295227050781</v>
      </c>
      <c r="L708" s="8">
        <v>-0.23948977887630463</v>
      </c>
      <c r="M708" s="7">
        <v>32.3125</v>
      </c>
      <c r="N708" s="7">
        <v>47</v>
      </c>
      <c r="O708" s="7">
        <v>14.6875</v>
      </c>
      <c r="P708" s="8">
        <v>0.45454546809196472</v>
      </c>
      <c r="Q708" s="49"/>
    </row>
    <row r="709" spans="1:17">
      <c r="A709" s="28">
        <v>141019741</v>
      </c>
      <c r="B709" s="22" t="s">
        <v>943</v>
      </c>
      <c r="C709" s="22" t="s">
        <v>122</v>
      </c>
      <c r="D709" s="43" t="s">
        <v>4</v>
      </c>
      <c r="E709" s="5">
        <v>3599896</v>
      </c>
      <c r="F709" s="5">
        <v>2316100</v>
      </c>
      <c r="G709" s="6">
        <v>-1283796</v>
      </c>
      <c r="H709" s="8">
        <v>-0.35662031173706055</v>
      </c>
      <c r="I709" s="5">
        <v>36</v>
      </c>
      <c r="J709" s="5">
        <v>18.130281448364258</v>
      </c>
      <c r="K709" s="6">
        <v>-17.869718551635742</v>
      </c>
      <c r="L709" s="8">
        <v>-0.49638107419013977</v>
      </c>
      <c r="M709" s="7">
        <v>13.127778053283691</v>
      </c>
      <c r="N709" s="7">
        <v>29.537500381469727</v>
      </c>
      <c r="O709" s="7">
        <v>16.409721374511719</v>
      </c>
      <c r="P709" s="8">
        <v>1.25</v>
      </c>
      <c r="Q709" s="49"/>
    </row>
    <row r="710" spans="1:17">
      <c r="A710" s="28">
        <v>125233517</v>
      </c>
      <c r="B710" s="22" t="s">
        <v>803</v>
      </c>
      <c r="C710" s="22" t="s">
        <v>144</v>
      </c>
      <c r="D710" s="43" t="s">
        <v>4</v>
      </c>
      <c r="E710" s="5">
        <v>5810465</v>
      </c>
      <c r="F710" s="5">
        <v>3689200</v>
      </c>
      <c r="G710" s="6">
        <v>-2121265</v>
      </c>
      <c r="H710" s="8">
        <v>-0.36507663130760193</v>
      </c>
      <c r="I710" s="5">
        <v>56.5</v>
      </c>
      <c r="J710" s="5">
        <v>27.678028106689453</v>
      </c>
      <c r="K710" s="6">
        <v>-28.821971893310547</v>
      </c>
      <c r="L710" s="8">
        <v>-0.51012337207794189</v>
      </c>
      <c r="M710" s="7">
        <v>11.564656257629395</v>
      </c>
      <c r="N710" s="7">
        <v>24.671266555786133</v>
      </c>
      <c r="O710" s="7">
        <v>13.106610298156738</v>
      </c>
      <c r="P710" s="8">
        <v>1.1333333253860474</v>
      </c>
      <c r="Q710" s="49"/>
    </row>
    <row r="711" spans="1:17">
      <c r="A711" s="28">
        <v>119648303</v>
      </c>
      <c r="B711" s="22" t="s">
        <v>679</v>
      </c>
      <c r="C711" s="22" t="s">
        <v>185</v>
      </c>
      <c r="D711" s="43" t="s">
        <v>6</v>
      </c>
      <c r="E711" s="5">
        <v>77120296</v>
      </c>
      <c r="F711" s="5">
        <v>34286272</v>
      </c>
      <c r="G711" s="6">
        <v>-42834024</v>
      </c>
      <c r="H711" s="8">
        <v>-0.55541831254959106</v>
      </c>
      <c r="I711" s="5">
        <v>482</v>
      </c>
      <c r="J711" s="5">
        <v>135.08270263671875</v>
      </c>
      <c r="K711" s="6">
        <v>-346.91729736328125</v>
      </c>
      <c r="L711" s="8">
        <v>-0.7197454571723938</v>
      </c>
      <c r="M711" s="7">
        <v>11.788643836975098</v>
      </c>
      <c r="N711" s="7">
        <v>45.885032653808594</v>
      </c>
      <c r="O711" s="7">
        <v>34.096389770507813</v>
      </c>
      <c r="P711" s="8">
        <v>2.8923079967498779</v>
      </c>
      <c r="Q711" s="49"/>
    </row>
    <row r="712" spans="1:17">
      <c r="A712" s="28">
        <v>125239603</v>
      </c>
      <c r="B712" s="22" t="s">
        <v>816</v>
      </c>
      <c r="C712" s="22" t="s">
        <v>144</v>
      </c>
      <c r="D712" s="43" t="s">
        <v>6</v>
      </c>
      <c r="E712" s="5">
        <v>83619504</v>
      </c>
      <c r="F712" s="5">
        <v>39082892</v>
      </c>
      <c r="G712" s="6">
        <v>-44536612</v>
      </c>
      <c r="H712" s="8">
        <v>-0.53261035680770874</v>
      </c>
      <c r="I712" s="5">
        <v>480.5</v>
      </c>
      <c r="J712" s="5">
        <v>117.97412109375</v>
      </c>
      <c r="K712" s="6">
        <v>-362.52587890625</v>
      </c>
      <c r="L712" s="8">
        <v>-0.75447630882263184</v>
      </c>
      <c r="M712" s="7">
        <v>14.480945587158203</v>
      </c>
      <c r="N712" s="7">
        <v>60.492984771728516</v>
      </c>
      <c r="O712" s="7">
        <v>46.012039184570313</v>
      </c>
      <c r="P712" s="8">
        <v>3.1774194240570068</v>
      </c>
      <c r="Q712" s="49"/>
    </row>
    <row r="713" spans="1:17">
      <c r="A713" s="28">
        <v>105628302</v>
      </c>
      <c r="B713" s="22" t="s">
        <v>350</v>
      </c>
      <c r="C713" s="22" t="s">
        <v>183</v>
      </c>
      <c r="D713" s="43" t="s">
        <v>6</v>
      </c>
      <c r="E713" s="5">
        <v>81039368</v>
      </c>
      <c r="F713" s="5">
        <v>53102084</v>
      </c>
      <c r="G713" s="6">
        <v>-27937284</v>
      </c>
      <c r="H713" s="8">
        <v>-0.34473720192909241</v>
      </c>
      <c r="I713" s="5">
        <v>591.5</v>
      </c>
      <c r="J713" s="5">
        <v>294.83843994140625</v>
      </c>
      <c r="K713" s="6">
        <v>-296.66156005859375</v>
      </c>
      <c r="L713" s="8">
        <v>-0.50154107809066772</v>
      </c>
      <c r="M713" s="7">
        <v>15.434453010559082</v>
      </c>
      <c r="N713" s="7">
        <v>31.416227340698242</v>
      </c>
      <c r="O713" s="7">
        <v>15.98177433013916</v>
      </c>
      <c r="P713" s="8">
        <v>1.0354610681533813</v>
      </c>
      <c r="Q713" s="49"/>
    </row>
    <row r="714" spans="1:17">
      <c r="A714" s="28">
        <v>116498003</v>
      </c>
      <c r="B714" s="22" t="s">
        <v>614</v>
      </c>
      <c r="C714" s="22" t="s">
        <v>170</v>
      </c>
      <c r="D714" s="43" t="s">
        <v>6</v>
      </c>
      <c r="E714" s="5">
        <v>35614048</v>
      </c>
      <c r="F714" s="5">
        <v>29599144</v>
      </c>
      <c r="G714" s="6">
        <v>-6014904</v>
      </c>
      <c r="H714" s="8">
        <v>-0.16889132559299469</v>
      </c>
      <c r="I714" s="5">
        <v>221.5</v>
      </c>
      <c r="J714" s="5">
        <v>170.2344970703125</v>
      </c>
      <c r="K714" s="6">
        <v>-51.2655029296875</v>
      </c>
      <c r="L714" s="8">
        <v>-0.23144696652889252</v>
      </c>
      <c r="M714" s="7">
        <v>14.14604663848877</v>
      </c>
      <c r="N714" s="7">
        <v>18.861394882202148</v>
      </c>
      <c r="O714" s="7">
        <v>4.7153482437133789</v>
      </c>
      <c r="P714" s="8">
        <v>0.33333328366279602</v>
      </c>
      <c r="Q714" s="49"/>
    </row>
    <row r="715" spans="1:17">
      <c r="A715" s="28">
        <v>113369003</v>
      </c>
      <c r="B715" s="22" t="s">
        <v>535</v>
      </c>
      <c r="C715" s="22" t="s">
        <v>157</v>
      </c>
      <c r="D715" s="43" t="s">
        <v>6</v>
      </c>
      <c r="E715" s="5">
        <v>77015920</v>
      </c>
      <c r="F715" s="5">
        <v>47319520</v>
      </c>
      <c r="G715" s="6">
        <v>-29696400</v>
      </c>
      <c r="H715" s="8">
        <v>-0.38558781147003174</v>
      </c>
      <c r="I715" s="5">
        <v>536.5</v>
      </c>
      <c r="J715" s="5">
        <v>235.0025634765625</v>
      </c>
      <c r="K715" s="6">
        <v>-301.4974365234375</v>
      </c>
      <c r="L715" s="8">
        <v>-0.56197100877761841</v>
      </c>
      <c r="M715" s="7">
        <v>15.477730751037598</v>
      </c>
      <c r="N715" s="7">
        <v>33.220497131347656</v>
      </c>
      <c r="O715" s="7">
        <v>17.742767333984375</v>
      </c>
      <c r="P715" s="8">
        <v>1.1463415622711182</v>
      </c>
      <c r="Q715" s="49"/>
    </row>
    <row r="716" spans="1:17">
      <c r="A716" s="28">
        <v>101638803</v>
      </c>
      <c r="B716" s="22" t="s">
        <v>222</v>
      </c>
      <c r="C716" s="22" t="s">
        <v>184</v>
      </c>
      <c r="D716" s="43" t="s">
        <v>6</v>
      </c>
      <c r="E716" s="5">
        <v>29845692</v>
      </c>
      <c r="F716" s="5">
        <v>19866860</v>
      </c>
      <c r="G716" s="6">
        <v>-9978832</v>
      </c>
      <c r="H716" s="8">
        <v>-0.33434748649597168</v>
      </c>
      <c r="I716" s="5">
        <v>211.5</v>
      </c>
      <c r="J716" s="5">
        <v>102.29369354248047</v>
      </c>
      <c r="K716" s="6">
        <v>-109.20630645751953</v>
      </c>
      <c r="L716" s="8">
        <v>-0.51634186506271362</v>
      </c>
      <c r="M716" s="7">
        <v>13.144769668579102</v>
      </c>
      <c r="N716" s="7">
        <v>28.48033332824707</v>
      </c>
      <c r="O716" s="7">
        <v>15.335563659667969</v>
      </c>
      <c r="P716" s="8">
        <v>1.1666666269302368</v>
      </c>
      <c r="Q716" s="49"/>
    </row>
    <row r="717" spans="1:17">
      <c r="A717" s="28">
        <v>105259703</v>
      </c>
      <c r="B717" s="22" t="s">
        <v>348</v>
      </c>
      <c r="C717" s="22" t="s">
        <v>146</v>
      </c>
      <c r="D717" s="43" t="s">
        <v>6</v>
      </c>
      <c r="E717" s="5">
        <v>26715564</v>
      </c>
      <c r="F717" s="5">
        <v>15454210</v>
      </c>
      <c r="G717" s="6">
        <v>-11261354</v>
      </c>
      <c r="H717" s="8">
        <v>-0.42152783274650574</v>
      </c>
      <c r="I717" s="5">
        <v>217</v>
      </c>
      <c r="J717" s="5">
        <v>81.917648315429688</v>
      </c>
      <c r="K717" s="6">
        <v>-135.08235168457031</v>
      </c>
      <c r="L717" s="8">
        <v>-0.62249928712844849</v>
      </c>
      <c r="M717" s="7">
        <v>14.122085571289063</v>
      </c>
      <c r="N717" s="7">
        <v>39.043411254882813</v>
      </c>
      <c r="O717" s="7">
        <v>24.92132568359375</v>
      </c>
      <c r="P717" s="8">
        <v>1.7647057771682739</v>
      </c>
      <c r="Q717" s="49"/>
    </row>
    <row r="718" spans="1:17">
      <c r="A718" s="28">
        <v>119648703</v>
      </c>
      <c r="B718" s="22" t="s">
        <v>680</v>
      </c>
      <c r="C718" s="22" t="s">
        <v>185</v>
      </c>
      <c r="D718" s="43" t="s">
        <v>6</v>
      </c>
      <c r="E718" s="5">
        <v>58661052</v>
      </c>
      <c r="F718" s="5">
        <v>30292732</v>
      </c>
      <c r="G718" s="6">
        <v>-28368320</v>
      </c>
      <c r="H718" s="8">
        <v>-0.48359718918800354</v>
      </c>
      <c r="I718" s="5">
        <v>374.5</v>
      </c>
      <c r="J718" s="5">
        <v>136.645263671875</v>
      </c>
      <c r="K718" s="6">
        <v>-237.854736328125</v>
      </c>
      <c r="L718" s="8">
        <v>-0.63512611389160156</v>
      </c>
      <c r="M718" s="7">
        <v>13.280590057373047</v>
      </c>
      <c r="N718" s="7">
        <v>39.238105773925781</v>
      </c>
      <c r="O718" s="7">
        <v>25.957515716552734</v>
      </c>
      <c r="P718" s="8">
        <v>1.9545453786849976</v>
      </c>
      <c r="Q718" s="49"/>
    </row>
    <row r="719" spans="1:17">
      <c r="A719" s="28">
        <v>112289003</v>
      </c>
      <c r="B719" s="22" t="s">
        <v>499</v>
      </c>
      <c r="C719" s="22" t="s">
        <v>149</v>
      </c>
      <c r="D719" s="43" t="s">
        <v>6</v>
      </c>
      <c r="E719" s="5">
        <v>77859992</v>
      </c>
      <c r="F719" s="5">
        <v>67558792</v>
      </c>
      <c r="G719" s="6">
        <v>-10301200</v>
      </c>
      <c r="H719" s="8">
        <v>-0.13230414688587189</v>
      </c>
      <c r="I719" s="5">
        <v>513.5</v>
      </c>
      <c r="J719" s="5">
        <v>384.37969970703125</v>
      </c>
      <c r="K719" s="6">
        <v>-129.12030029296875</v>
      </c>
      <c r="L719" s="8">
        <v>-0.25145140290260315</v>
      </c>
      <c r="M719" s="7">
        <v>17.515178680419922</v>
      </c>
      <c r="N719" s="7">
        <v>23.383207321166992</v>
      </c>
      <c r="O719" s="7">
        <v>5.8680286407470703</v>
      </c>
      <c r="P719" s="8">
        <v>0.33502534031867981</v>
      </c>
      <c r="Q719" s="49"/>
    </row>
    <row r="720" spans="1:17">
      <c r="A720" s="28">
        <v>121139004</v>
      </c>
      <c r="B720" s="22" t="s">
        <v>710</v>
      </c>
      <c r="C720" s="22" t="s">
        <v>134</v>
      </c>
      <c r="D720" s="43" t="s">
        <v>6</v>
      </c>
      <c r="E720" s="5">
        <v>14462497</v>
      </c>
      <c r="F720" s="5">
        <v>7668640.5</v>
      </c>
      <c r="G720" s="6">
        <v>-6793856.5</v>
      </c>
      <c r="H720" s="8">
        <v>-0.46975681185722351</v>
      </c>
      <c r="I720" s="5">
        <v>92</v>
      </c>
      <c r="J720" s="5">
        <v>29.343189239501953</v>
      </c>
      <c r="K720" s="6">
        <v>-62.656810760498047</v>
      </c>
      <c r="L720" s="8">
        <v>-0.68105226755142212</v>
      </c>
      <c r="M720" s="7">
        <v>14.49128246307373</v>
      </c>
      <c r="N720" s="7">
        <v>47.614215850830078</v>
      </c>
      <c r="O720" s="7">
        <v>33.122932434082031</v>
      </c>
      <c r="P720" s="8">
        <v>2.2857143878936768</v>
      </c>
      <c r="Q720" s="49"/>
    </row>
    <row r="721" spans="1:17">
      <c r="A721" s="28">
        <v>117598503</v>
      </c>
      <c r="B721" s="22" t="s">
        <v>641</v>
      </c>
      <c r="C721" s="22" t="s">
        <v>180</v>
      </c>
      <c r="D721" s="43" t="s">
        <v>6</v>
      </c>
      <c r="E721" s="5">
        <v>27007450</v>
      </c>
      <c r="F721" s="5">
        <v>18575876</v>
      </c>
      <c r="G721" s="6">
        <v>-8431574</v>
      </c>
      <c r="H721" s="8">
        <v>-0.31219437718391418</v>
      </c>
      <c r="I721" s="5">
        <v>195</v>
      </c>
      <c r="J721" s="5">
        <v>109.60907745361328</v>
      </c>
      <c r="K721" s="6">
        <v>-85.390922546386719</v>
      </c>
      <c r="L721" s="8">
        <v>-0.43790215253829956</v>
      </c>
      <c r="M721" s="7">
        <v>15.33966064453125</v>
      </c>
      <c r="N721" s="7">
        <v>27.241121292114258</v>
      </c>
      <c r="O721" s="7">
        <v>11.901460647583008</v>
      </c>
      <c r="P721" s="8">
        <v>0.77586203813552856</v>
      </c>
      <c r="Q721" s="49"/>
    </row>
    <row r="722" spans="1:17">
      <c r="A722" s="28">
        <v>103029403</v>
      </c>
      <c r="B722" s="22" t="s">
        <v>287</v>
      </c>
      <c r="C722" s="22" t="s">
        <v>123</v>
      </c>
      <c r="D722" s="43" t="s">
        <v>6</v>
      </c>
      <c r="E722" s="5">
        <v>66758280</v>
      </c>
      <c r="F722" s="5">
        <v>40908764</v>
      </c>
      <c r="G722" s="6">
        <v>-25849516</v>
      </c>
      <c r="H722" s="8">
        <v>-0.38721063733100891</v>
      </c>
      <c r="I722" s="5">
        <v>377</v>
      </c>
      <c r="J722" s="5">
        <v>148.17282104492188</v>
      </c>
      <c r="K722" s="6">
        <v>-228.82717895507813</v>
      </c>
      <c r="L722" s="8">
        <v>-0.60696864128112793</v>
      </c>
      <c r="M722" s="7">
        <v>16.001680374145508</v>
      </c>
      <c r="N722" s="7">
        <v>43.143772125244141</v>
      </c>
      <c r="O722" s="7">
        <v>27.142091751098633</v>
      </c>
      <c r="P722" s="8">
        <v>1.6962026357650757</v>
      </c>
      <c r="Q722" s="49"/>
    </row>
    <row r="723" spans="1:17">
      <c r="A723" s="28">
        <v>110179003</v>
      </c>
      <c r="B723" s="22" t="s">
        <v>470</v>
      </c>
      <c r="C723" s="22" t="s">
        <v>138</v>
      </c>
      <c r="D723" s="43" t="s">
        <v>6</v>
      </c>
      <c r="E723" s="5">
        <v>18713924</v>
      </c>
      <c r="F723" s="5">
        <v>11528731</v>
      </c>
      <c r="G723" s="6">
        <v>-7185193</v>
      </c>
      <c r="H723" s="8">
        <v>-0.38394904136657715</v>
      </c>
      <c r="I723" s="5">
        <v>144</v>
      </c>
      <c r="J723" s="5">
        <v>62.955619812011719</v>
      </c>
      <c r="K723" s="6">
        <v>-81.044380187988281</v>
      </c>
      <c r="L723" s="8">
        <v>-0.56280821561813354</v>
      </c>
      <c r="M723" s="7">
        <v>13.90812873840332</v>
      </c>
      <c r="N723" s="7">
        <v>30.424030303955078</v>
      </c>
      <c r="O723" s="7">
        <v>16.515901565551758</v>
      </c>
      <c r="P723" s="8">
        <v>1.1874998807907104</v>
      </c>
      <c r="Q723" s="49"/>
    </row>
    <row r="724" spans="1:17">
      <c r="A724" s="28">
        <v>124159002</v>
      </c>
      <c r="B724" s="22" t="s">
        <v>795</v>
      </c>
      <c r="C724" s="22" t="s">
        <v>136</v>
      </c>
      <c r="D724" s="43" t="s">
        <v>6</v>
      </c>
      <c r="E724" s="5">
        <v>255108416</v>
      </c>
      <c r="F724" s="5">
        <v>150901664</v>
      </c>
      <c r="G724" s="6">
        <v>-104206752</v>
      </c>
      <c r="H724" s="8">
        <v>-0.40848025679588318</v>
      </c>
      <c r="I724" s="5">
        <v>1375</v>
      </c>
      <c r="J724" s="5">
        <v>522.0921630859375</v>
      </c>
      <c r="K724" s="6">
        <v>-852.9078369140625</v>
      </c>
      <c r="L724" s="8">
        <v>-0.62029659748077393</v>
      </c>
      <c r="M724" s="7">
        <v>15.182063102722168</v>
      </c>
      <c r="N724" s="7">
        <v>44.022731781005859</v>
      </c>
      <c r="O724" s="7">
        <v>28.840667724609375</v>
      </c>
      <c r="P724" s="8">
        <v>1.8996541500091553</v>
      </c>
      <c r="Q724" s="49"/>
    </row>
    <row r="725" spans="1:17">
      <c r="A725" s="28">
        <v>101308503</v>
      </c>
      <c r="B725" s="22" t="s">
        <v>207</v>
      </c>
      <c r="C725" s="22" t="s">
        <v>151</v>
      </c>
      <c r="D725" s="43" t="s">
        <v>6</v>
      </c>
      <c r="E725" s="5">
        <v>18417312</v>
      </c>
      <c r="F725" s="5">
        <v>8285090</v>
      </c>
      <c r="G725" s="6">
        <v>-10132222</v>
      </c>
      <c r="H725" s="8">
        <v>-0.55014663934707642</v>
      </c>
      <c r="I725" s="5">
        <v>107.5</v>
      </c>
      <c r="J725" s="5">
        <v>33.397945404052734</v>
      </c>
      <c r="K725" s="6">
        <v>-74.10205078125</v>
      </c>
      <c r="L725" s="8">
        <v>-0.68932139873504639</v>
      </c>
      <c r="M725" s="7">
        <v>10.364609718322754</v>
      </c>
      <c r="N725" s="7">
        <v>30.151590347290039</v>
      </c>
      <c r="O725" s="7">
        <v>19.786979675292969</v>
      </c>
      <c r="P725" s="8">
        <v>1.9090907573699951</v>
      </c>
      <c r="Q725" s="49"/>
    </row>
    <row r="726" spans="1:17">
      <c r="A726" s="28">
        <v>103029553</v>
      </c>
      <c r="B726" s="22" t="s">
        <v>288</v>
      </c>
      <c r="C726" s="22" t="s">
        <v>123</v>
      </c>
      <c r="D726" s="43" t="s">
        <v>6</v>
      </c>
      <c r="E726" s="5">
        <v>54738728</v>
      </c>
      <c r="F726" s="5">
        <v>37581900</v>
      </c>
      <c r="G726" s="6">
        <v>-17156828</v>
      </c>
      <c r="H726" s="8">
        <v>-0.3134312629699707</v>
      </c>
      <c r="I726" s="5">
        <v>350.5</v>
      </c>
      <c r="J726" s="5">
        <v>159.82241821289063</v>
      </c>
      <c r="K726" s="6">
        <v>-190.67758178710938</v>
      </c>
      <c r="L726" s="8">
        <v>-0.54401594400405884</v>
      </c>
      <c r="M726" s="7">
        <v>16.021371841430664</v>
      </c>
      <c r="N726" s="7">
        <v>36.230148315429688</v>
      </c>
      <c r="O726" s="7">
        <v>20.208776473999023</v>
      </c>
      <c r="P726" s="8">
        <v>1.2613636255264282</v>
      </c>
      <c r="Q726" s="49"/>
    </row>
    <row r="727" spans="1:17">
      <c r="A727" s="28">
        <v>104437503</v>
      </c>
      <c r="B727" s="22" t="s">
        <v>324</v>
      </c>
      <c r="C727" s="22" t="s">
        <v>164</v>
      </c>
      <c r="D727" s="43" t="s">
        <v>6</v>
      </c>
      <c r="E727" s="5">
        <v>16398238</v>
      </c>
      <c r="F727" s="5">
        <v>9528323</v>
      </c>
      <c r="G727" s="6">
        <v>-6869915</v>
      </c>
      <c r="H727" s="8">
        <v>-0.41894227266311646</v>
      </c>
      <c r="I727" s="5">
        <v>143</v>
      </c>
      <c r="J727" s="5">
        <v>67.161323547363281</v>
      </c>
      <c r="K727" s="6">
        <v>-75.838676452636719</v>
      </c>
      <c r="L727" s="8">
        <v>-0.53034037351608276</v>
      </c>
      <c r="M727" s="7">
        <v>12.349787712097168</v>
      </c>
      <c r="N727" s="7">
        <v>24.699575424194336</v>
      </c>
      <c r="O727" s="7">
        <v>12.349787712097168</v>
      </c>
      <c r="P727" s="8">
        <v>1</v>
      </c>
      <c r="Q727" s="49"/>
    </row>
    <row r="728" spans="1:17">
      <c r="A728" s="28">
        <v>103029603</v>
      </c>
      <c r="B728" s="22" t="s">
        <v>289</v>
      </c>
      <c r="C728" s="22" t="s">
        <v>123</v>
      </c>
      <c r="D728" s="43" t="s">
        <v>6</v>
      </c>
      <c r="E728" s="5">
        <v>55738460</v>
      </c>
      <c r="F728" s="5">
        <v>36114072</v>
      </c>
      <c r="G728" s="6">
        <v>-19624388</v>
      </c>
      <c r="H728" s="8">
        <v>-0.352079838514328</v>
      </c>
      <c r="I728" s="5">
        <v>335</v>
      </c>
      <c r="J728" s="5">
        <v>133.25434875488281</v>
      </c>
      <c r="K728" s="6">
        <v>-201.74565124511719</v>
      </c>
      <c r="L728" s="8">
        <v>-0.60222584009170532</v>
      </c>
      <c r="M728" s="7">
        <v>14.460142135620117</v>
      </c>
      <c r="N728" s="7">
        <v>36.883842468261719</v>
      </c>
      <c r="O728" s="7">
        <v>22.423700332641602</v>
      </c>
      <c r="P728" s="8">
        <v>1.5507247447967529</v>
      </c>
      <c r="Q728" s="49"/>
    </row>
    <row r="729" spans="1:17">
      <c r="A729" s="28">
        <v>126513020</v>
      </c>
      <c r="B729" s="22" t="s">
        <v>851</v>
      </c>
      <c r="C729" s="22" t="s">
        <v>172</v>
      </c>
      <c r="D729" s="43" t="s">
        <v>4</v>
      </c>
      <c r="E729" s="5">
        <v>15374237</v>
      </c>
      <c r="F729" s="5">
        <v>10961289</v>
      </c>
      <c r="G729" s="6">
        <v>-4412948</v>
      </c>
      <c r="H729" s="8">
        <v>-0.2870352566242218</v>
      </c>
      <c r="I729" s="5">
        <v>108</v>
      </c>
      <c r="J729" s="5">
        <v>51.901718139648438</v>
      </c>
      <c r="K729" s="6">
        <v>-56.098281860351563</v>
      </c>
      <c r="L729" s="8">
        <v>-0.519428551197052</v>
      </c>
      <c r="M729" s="7">
        <v>20.723489761352539</v>
      </c>
      <c r="N729" s="7">
        <v>53.444789886474609</v>
      </c>
      <c r="O729" s="7">
        <v>32.721298217773438</v>
      </c>
      <c r="P729" s="8">
        <v>1.5789474248886108</v>
      </c>
      <c r="Q729" s="49"/>
    </row>
    <row r="730" spans="1:17">
      <c r="A730" s="28">
        <v>115508003</v>
      </c>
      <c r="B730" s="22" t="s">
        <v>597</v>
      </c>
      <c r="C730" s="22" t="s">
        <v>171</v>
      </c>
      <c r="D730" s="43" t="s">
        <v>6</v>
      </c>
      <c r="E730" s="5">
        <v>41659196</v>
      </c>
      <c r="F730" s="5">
        <v>29682982</v>
      </c>
      <c r="G730" s="6">
        <v>-11976214</v>
      </c>
      <c r="H730" s="8">
        <v>-0.2874806821346283</v>
      </c>
      <c r="I730" s="5">
        <v>298.5</v>
      </c>
      <c r="J730" s="5">
        <v>172.18223571777344</v>
      </c>
      <c r="K730" s="6">
        <v>-126.31776428222656</v>
      </c>
      <c r="L730" s="8">
        <v>-0.42317509651184082</v>
      </c>
      <c r="M730" s="7">
        <v>14.968962669372559</v>
      </c>
      <c r="N730" s="7">
        <v>25.210884094238281</v>
      </c>
      <c r="O730" s="7">
        <v>10.241921424865723</v>
      </c>
      <c r="P730" s="8">
        <v>0.68421047925949097</v>
      </c>
      <c r="Q730" s="49"/>
    </row>
    <row r="731" spans="1:17">
      <c r="A731" s="28">
        <v>126510006</v>
      </c>
      <c r="B731" s="22" t="s">
        <v>822</v>
      </c>
      <c r="C731" s="22" t="s">
        <v>172</v>
      </c>
      <c r="D731" s="43" t="s">
        <v>4</v>
      </c>
      <c r="E731" s="5">
        <v>9362515</v>
      </c>
      <c r="F731" s="5">
        <v>7036342</v>
      </c>
      <c r="G731" s="6">
        <v>-2326173</v>
      </c>
      <c r="H731" s="8">
        <v>-0.24845600128173828</v>
      </c>
      <c r="I731" s="5">
        <v>65</v>
      </c>
      <c r="J731" s="5">
        <v>40.852569580078125</v>
      </c>
      <c r="K731" s="6">
        <v>-24.147430419921875</v>
      </c>
      <c r="L731" s="8">
        <v>-0.37149894237518311</v>
      </c>
      <c r="M731" s="7">
        <v>16.788795471191406</v>
      </c>
      <c r="N731" s="7">
        <v>26.190519332885742</v>
      </c>
      <c r="O731" s="7">
        <v>9.4017238616943359</v>
      </c>
      <c r="P731" s="8">
        <v>0.55999988317489624</v>
      </c>
      <c r="Q731" s="49"/>
    </row>
    <row r="732" spans="1:17">
      <c r="A732" s="28">
        <v>115219002</v>
      </c>
      <c r="B732" s="22" t="s">
        <v>575</v>
      </c>
      <c r="C732" s="22" t="s">
        <v>142</v>
      </c>
      <c r="D732" s="43" t="s">
        <v>6</v>
      </c>
      <c r="E732" s="5">
        <v>131264464</v>
      </c>
      <c r="F732" s="5">
        <v>105649760</v>
      </c>
      <c r="G732" s="6">
        <v>-25614704</v>
      </c>
      <c r="H732" s="8">
        <v>-0.19513814151287079</v>
      </c>
      <c r="I732" s="5">
        <v>931</v>
      </c>
      <c r="J732" s="5">
        <v>668.10400390625</v>
      </c>
      <c r="K732" s="6">
        <v>-262.89599609375</v>
      </c>
      <c r="L732" s="8">
        <v>-0.28238022327423096</v>
      </c>
      <c r="M732" s="7">
        <v>15.751381874084473</v>
      </c>
      <c r="N732" s="7">
        <v>22.20111083984375</v>
      </c>
      <c r="O732" s="7">
        <v>6.4497289657592773</v>
      </c>
      <c r="P732" s="8">
        <v>0.40947067737579346</v>
      </c>
      <c r="Q732" s="49"/>
    </row>
    <row r="733" spans="1:17">
      <c r="A733" s="28">
        <v>118408707</v>
      </c>
      <c r="B733" s="22" t="s">
        <v>653</v>
      </c>
      <c r="C733" s="22" t="s">
        <v>161</v>
      </c>
      <c r="D733" s="43" t="s">
        <v>7</v>
      </c>
      <c r="E733" s="5">
        <v>6969204.5</v>
      </c>
      <c r="F733" s="5">
        <v>5485426</v>
      </c>
      <c r="G733" s="6">
        <v>-1483778.5</v>
      </c>
      <c r="H733" s="8">
        <v>-0.21290500462055206</v>
      </c>
      <c r="I733" s="5">
        <v>55</v>
      </c>
      <c r="J733" s="5">
        <v>37.130523681640625</v>
      </c>
      <c r="K733" s="6">
        <v>-17.869476318359375</v>
      </c>
      <c r="L733" s="8">
        <v>-0.3248995840549469</v>
      </c>
      <c r="M733" s="7">
        <v>19.896551132202148</v>
      </c>
      <c r="N733" s="7">
        <v>30.36842155456543</v>
      </c>
      <c r="O733" s="7">
        <v>10.471870422363281</v>
      </c>
      <c r="P733" s="8">
        <v>0.52631586790084839</v>
      </c>
      <c r="Q733" s="49"/>
    </row>
    <row r="734" spans="1:17">
      <c r="A734" s="28">
        <v>112678503</v>
      </c>
      <c r="B734" s="22" t="s">
        <v>513</v>
      </c>
      <c r="C734" s="22" t="s">
        <v>188</v>
      </c>
      <c r="D734" s="43" t="s">
        <v>6</v>
      </c>
      <c r="E734" s="5">
        <v>98222408</v>
      </c>
      <c r="F734" s="5">
        <v>75471280</v>
      </c>
      <c r="G734" s="6">
        <v>-22751128</v>
      </c>
      <c r="H734" s="8">
        <v>-0.23162868618965149</v>
      </c>
      <c r="I734" s="5">
        <v>410</v>
      </c>
      <c r="J734" s="5">
        <v>184.15597534179688</v>
      </c>
      <c r="K734" s="6">
        <v>-225.84402465820313</v>
      </c>
      <c r="L734" s="8">
        <v>-0.55083906650543213</v>
      </c>
      <c r="M734" s="7">
        <v>16.252771377563477</v>
      </c>
      <c r="N734" s="7">
        <v>35.126956939697266</v>
      </c>
      <c r="O734" s="7">
        <v>18.874185562133789</v>
      </c>
      <c r="P734" s="8">
        <v>1.1612902879714966</v>
      </c>
      <c r="Q734" s="49"/>
    </row>
    <row r="735" spans="1:17">
      <c r="A735" s="28">
        <v>101638907</v>
      </c>
      <c r="B735" s="22" t="s">
        <v>223</v>
      </c>
      <c r="C735" s="22" t="s">
        <v>184</v>
      </c>
      <c r="D735" s="43" t="s">
        <v>7</v>
      </c>
      <c r="E735" s="5">
        <v>5236310.5</v>
      </c>
      <c r="F735" s="5">
        <v>5402393.5</v>
      </c>
      <c r="G735" s="6">
        <v>166083</v>
      </c>
      <c r="H735" s="8">
        <v>3.1717561185359955E-2</v>
      </c>
      <c r="I735" s="5">
        <v>39</v>
      </c>
      <c r="J735" s="5">
        <v>39</v>
      </c>
      <c r="K735" s="6">
        <v>0</v>
      </c>
      <c r="L735" s="8">
        <v>0</v>
      </c>
      <c r="M735" s="7">
        <v>32.133335113525391</v>
      </c>
      <c r="N735" s="7">
        <v>32.133335113525391</v>
      </c>
      <c r="O735" s="7">
        <v>0</v>
      </c>
      <c r="P735" s="8">
        <v>0</v>
      </c>
      <c r="Q735" s="49"/>
    </row>
    <row r="736" spans="1:17">
      <c r="A736" s="28">
        <v>127049303</v>
      </c>
      <c r="B736" s="22" t="s">
        <v>911</v>
      </c>
      <c r="C736" s="22" t="s">
        <v>125</v>
      </c>
      <c r="D736" s="43" t="s">
        <v>6</v>
      </c>
      <c r="E736" s="5">
        <v>14355860</v>
      </c>
      <c r="F736" s="5">
        <v>8221680</v>
      </c>
      <c r="G736" s="6">
        <v>-6134180</v>
      </c>
      <c r="H736" s="8">
        <v>-0.42729449272155762</v>
      </c>
      <c r="I736" s="5">
        <v>109.5</v>
      </c>
      <c r="J736" s="5">
        <v>42.48828125</v>
      </c>
      <c r="K736" s="6">
        <v>-67.01171875</v>
      </c>
      <c r="L736" s="8">
        <v>-0.61197918653488159</v>
      </c>
      <c r="M736" s="7">
        <v>13.627092361450195</v>
      </c>
      <c r="N736" s="7">
        <v>31.994043350219727</v>
      </c>
      <c r="O736" s="7">
        <v>18.366950988769531</v>
      </c>
      <c r="P736" s="8">
        <v>1.3478261232376099</v>
      </c>
      <c r="Q736" s="49"/>
    </row>
    <row r="737" spans="1:17">
      <c r="A737" s="28">
        <v>123469007</v>
      </c>
      <c r="B737" s="22" t="s">
        <v>774</v>
      </c>
      <c r="C737" s="22" t="s">
        <v>167</v>
      </c>
      <c r="D737" s="43" t="s">
        <v>7</v>
      </c>
      <c r="E737" s="5">
        <v>6685626.5</v>
      </c>
      <c r="F737" s="5">
        <v>5471180.5</v>
      </c>
      <c r="G737" s="6">
        <v>-1214446</v>
      </c>
      <c r="H737" s="8">
        <v>-0.18165029585361481</v>
      </c>
      <c r="I737" s="5">
        <v>43</v>
      </c>
      <c r="J737" s="5">
        <v>31.215114593505859</v>
      </c>
      <c r="K737" s="6">
        <v>-11.784885406494141</v>
      </c>
      <c r="L737" s="8">
        <v>-0.27406710386276245</v>
      </c>
      <c r="M737" s="7">
        <v>22.653846740722656</v>
      </c>
      <c r="N737" s="7">
        <v>31</v>
      </c>
      <c r="O737" s="7">
        <v>8.3461532592773438</v>
      </c>
      <c r="P737" s="8">
        <v>0.36842101812362671</v>
      </c>
      <c r="Q737" s="49"/>
    </row>
    <row r="738" spans="1:17">
      <c r="A738" s="28">
        <v>119648903</v>
      </c>
      <c r="B738" s="22" t="s">
        <v>681</v>
      </c>
      <c r="C738" s="22" t="s">
        <v>185</v>
      </c>
      <c r="D738" s="43" t="s">
        <v>6</v>
      </c>
      <c r="E738" s="5">
        <v>45783636</v>
      </c>
      <c r="F738" s="5">
        <v>21645768</v>
      </c>
      <c r="G738" s="6">
        <v>-24137868</v>
      </c>
      <c r="H738" s="8">
        <v>-0.52721607685089111</v>
      </c>
      <c r="I738" s="5">
        <v>292.5</v>
      </c>
      <c r="J738" s="5">
        <v>72.927566528320313</v>
      </c>
      <c r="K738" s="6">
        <v>-219.57243347167969</v>
      </c>
      <c r="L738" s="8">
        <v>-0.75067496299743652</v>
      </c>
      <c r="M738" s="7">
        <v>12.91229248046875</v>
      </c>
      <c r="N738" s="7">
        <v>52.725193023681641</v>
      </c>
      <c r="O738" s="7">
        <v>39.812900543212891</v>
      </c>
      <c r="P738" s="8">
        <v>3.0833332538604736</v>
      </c>
      <c r="Q738" s="49"/>
    </row>
    <row r="739" spans="1:17">
      <c r="A739" s="28">
        <v>103028425</v>
      </c>
      <c r="B739" s="22" t="s">
        <v>279</v>
      </c>
      <c r="C739" s="22" t="s">
        <v>123</v>
      </c>
      <c r="D739" s="43" t="s">
        <v>4</v>
      </c>
      <c r="E739" s="5">
        <v>4352272.5</v>
      </c>
      <c r="F739" s="5">
        <v>2963866.5</v>
      </c>
      <c r="G739" s="6">
        <v>-1388406</v>
      </c>
      <c r="H739" s="8">
        <v>-0.31900712847709656</v>
      </c>
      <c r="I739" s="5">
        <v>43.5</v>
      </c>
      <c r="J739" s="5">
        <v>17.511451721191406</v>
      </c>
      <c r="K739" s="6">
        <v>-25.988548278808594</v>
      </c>
      <c r="L739" s="8">
        <v>-0.59743791818618774</v>
      </c>
      <c r="M739" s="7">
        <v>6.140444278717041</v>
      </c>
      <c r="N739" s="7">
        <v>18.421333312988281</v>
      </c>
      <c r="O739" s="7">
        <v>12.280889511108398</v>
      </c>
      <c r="P739" s="8">
        <v>2</v>
      </c>
      <c r="Q739" s="49"/>
    </row>
    <row r="740" spans="1:17">
      <c r="A740" s="28">
        <v>108118503</v>
      </c>
      <c r="B740" s="22" t="s">
        <v>424</v>
      </c>
      <c r="C740" s="22" t="s">
        <v>132</v>
      </c>
      <c r="D740" s="43" t="s">
        <v>6</v>
      </c>
      <c r="E740" s="5">
        <v>22576302</v>
      </c>
      <c r="F740" s="5">
        <v>17416400</v>
      </c>
      <c r="G740" s="6">
        <v>-5159902</v>
      </c>
      <c r="H740" s="8">
        <v>-0.22855390608310699</v>
      </c>
      <c r="I740" s="5">
        <v>161</v>
      </c>
      <c r="J740" s="5">
        <v>105.86605072021484</v>
      </c>
      <c r="K740" s="6">
        <v>-55.133949279785156</v>
      </c>
      <c r="L740" s="8">
        <v>-0.34244689345359802</v>
      </c>
      <c r="M740" s="7">
        <v>16.071510314941406</v>
      </c>
      <c r="N740" s="7">
        <v>24.107265472412109</v>
      </c>
      <c r="O740" s="7">
        <v>8.0357551574707031</v>
      </c>
      <c r="P740" s="8">
        <v>0.5</v>
      </c>
      <c r="Q740" s="49"/>
    </row>
    <row r="741" spans="1:17">
      <c r="A741" s="28">
        <v>107000000</v>
      </c>
      <c r="B741" s="22" t="s">
        <v>372</v>
      </c>
      <c r="C741" s="22" t="s">
        <v>186</v>
      </c>
      <c r="D741" s="43" t="s">
        <v>5</v>
      </c>
      <c r="E741" s="5">
        <v>34981760</v>
      </c>
      <c r="F741" s="5">
        <v>26066896</v>
      </c>
      <c r="G741" s="6">
        <v>-8914864</v>
      </c>
      <c r="H741" s="8">
        <v>-0.25484320521354675</v>
      </c>
      <c r="I741" s="5">
        <v>287.5</v>
      </c>
      <c r="J741" s="5">
        <v>173.4609375</v>
      </c>
      <c r="K741" s="6">
        <v>-114.0390625</v>
      </c>
      <c r="L741" s="8">
        <v>-0.39665761590003967</v>
      </c>
      <c r="M741" s="7">
        <v>1.25</v>
      </c>
      <c r="N741" s="7">
        <v>1.7241379022598267</v>
      </c>
      <c r="O741" s="7">
        <v>0.47413790225982666</v>
      </c>
      <c r="P741" s="8">
        <v>0.37931030988693237</v>
      </c>
      <c r="Q741" s="49"/>
    </row>
    <row r="742" spans="1:17">
      <c r="A742" s="28">
        <v>121397803</v>
      </c>
      <c r="B742" s="22" t="s">
        <v>724</v>
      </c>
      <c r="C742" s="22" t="s">
        <v>160</v>
      </c>
      <c r="D742" s="43" t="s">
        <v>6</v>
      </c>
      <c r="E742" s="5">
        <v>72679096</v>
      </c>
      <c r="F742" s="5">
        <v>51450600</v>
      </c>
      <c r="G742" s="6">
        <v>-21228496</v>
      </c>
      <c r="H742" s="8">
        <v>-0.29208531975746155</v>
      </c>
      <c r="I742" s="5">
        <v>602</v>
      </c>
      <c r="J742" s="5">
        <v>351.11917114257813</v>
      </c>
      <c r="K742" s="6">
        <v>-250.88082885742188</v>
      </c>
      <c r="L742" s="8">
        <v>-0.41674557328224182</v>
      </c>
      <c r="M742" s="7">
        <v>17.591136932373047</v>
      </c>
      <c r="N742" s="7">
        <v>33.171855926513672</v>
      </c>
      <c r="O742" s="7">
        <v>15.580718994140625</v>
      </c>
      <c r="P742" s="8">
        <v>0.88571417331695557</v>
      </c>
      <c r="Q742" s="49"/>
    </row>
    <row r="743" spans="1:17">
      <c r="A743" s="28">
        <v>125230002</v>
      </c>
      <c r="B743" s="22" t="s">
        <v>798</v>
      </c>
      <c r="C743" s="22" t="s">
        <v>144</v>
      </c>
      <c r="D743" s="43" t="s">
        <v>4</v>
      </c>
      <c r="E743" s="5">
        <v>5902900.5</v>
      </c>
      <c r="F743" s="5">
        <v>4347199.5</v>
      </c>
      <c r="G743" s="6">
        <v>-1555701</v>
      </c>
      <c r="H743" s="8">
        <v>-0.2635485827922821</v>
      </c>
      <c r="I743" s="5">
        <v>54</v>
      </c>
      <c r="J743" s="5">
        <v>30.795841217041016</v>
      </c>
      <c r="K743" s="6">
        <v>-23.204158782958984</v>
      </c>
      <c r="L743" s="8">
        <v>-0.4297066330909729</v>
      </c>
      <c r="M743" s="7">
        <v>14.32164478302002</v>
      </c>
      <c r="N743" s="7">
        <v>24.665056228637695</v>
      </c>
      <c r="O743" s="7">
        <v>10.343411445617676</v>
      </c>
      <c r="P743" s="8">
        <v>0.72222232818603516</v>
      </c>
      <c r="Q743" s="49"/>
    </row>
    <row r="744" spans="1:17">
      <c r="A744" s="28">
        <v>118408607</v>
      </c>
      <c r="B744" s="22" t="s">
        <v>652</v>
      </c>
      <c r="C744" s="22" t="s">
        <v>161</v>
      </c>
      <c r="D744" s="43" t="s">
        <v>7</v>
      </c>
      <c r="E744" s="5">
        <v>10537696</v>
      </c>
      <c r="F744" s="5">
        <v>8474675</v>
      </c>
      <c r="G744" s="6">
        <v>-2063021</v>
      </c>
      <c r="H744" s="8">
        <v>-0.1957753449678421</v>
      </c>
      <c r="I744" s="5">
        <v>85</v>
      </c>
      <c r="J744" s="5">
        <v>61.700576782226563</v>
      </c>
      <c r="K744" s="6">
        <v>-23.299423217773438</v>
      </c>
      <c r="L744" s="8">
        <v>-0.27411085367202759</v>
      </c>
      <c r="M744" s="7">
        <v>23.513513565063477</v>
      </c>
      <c r="N744" s="7">
        <v>33.461540222167969</v>
      </c>
      <c r="O744" s="7">
        <v>9.9480266571044922</v>
      </c>
      <c r="P744" s="8">
        <v>0.42307698726654053</v>
      </c>
      <c r="Q744" s="49"/>
    </row>
    <row r="745" spans="1:17">
      <c r="A745" s="28">
        <v>118408852</v>
      </c>
      <c r="B745" s="22" t="s">
        <v>654</v>
      </c>
      <c r="C745" s="22" t="s">
        <v>161</v>
      </c>
      <c r="D745" s="43" t="s">
        <v>6</v>
      </c>
      <c r="E745" s="5">
        <v>125343736</v>
      </c>
      <c r="F745" s="5">
        <v>92439776</v>
      </c>
      <c r="G745" s="6">
        <v>-32903960</v>
      </c>
      <c r="H745" s="8">
        <v>-0.2625097930431366</v>
      </c>
      <c r="I745" s="5">
        <v>780</v>
      </c>
      <c r="J745" s="5">
        <v>501.61224365234375</v>
      </c>
      <c r="K745" s="6">
        <v>-278.38775634765625</v>
      </c>
      <c r="L745" s="8">
        <v>-0.35690736770629883</v>
      </c>
      <c r="M745" s="7">
        <v>17.710224151611328</v>
      </c>
      <c r="N745" s="7">
        <v>28.161134719848633</v>
      </c>
      <c r="O745" s="7">
        <v>10.450910568237305</v>
      </c>
      <c r="P745" s="8">
        <v>0.59010607004165649</v>
      </c>
      <c r="Q745" s="49"/>
    </row>
    <row r="746" spans="1:17">
      <c r="A746" s="28">
        <v>103029803</v>
      </c>
      <c r="B746" s="22" t="s">
        <v>290</v>
      </c>
      <c r="C746" s="22" t="s">
        <v>123</v>
      </c>
      <c r="D746" s="43" t="s">
        <v>6</v>
      </c>
      <c r="E746" s="5">
        <v>31761258</v>
      </c>
      <c r="F746" s="5">
        <v>16391872</v>
      </c>
      <c r="G746" s="6">
        <v>-15369386</v>
      </c>
      <c r="H746" s="8">
        <v>-0.48390355706214905</v>
      </c>
      <c r="I746" s="5">
        <v>110.5</v>
      </c>
      <c r="J746" s="5">
        <v>36.554416656494141</v>
      </c>
      <c r="K746" s="6">
        <v>-73.945587158203125</v>
      </c>
      <c r="L746" s="8">
        <v>-0.66919082403182983</v>
      </c>
      <c r="M746" s="7">
        <v>19.718534469604492</v>
      </c>
      <c r="N746" s="7">
        <v>67.275001525878906</v>
      </c>
      <c r="O746" s="7">
        <v>47.556465148925781</v>
      </c>
      <c r="P746" s="8">
        <v>2.4117648601531982</v>
      </c>
      <c r="Q746" s="49"/>
    </row>
    <row r="747" spans="1:17">
      <c r="A747" s="28">
        <v>125239652</v>
      </c>
      <c r="B747" s="22" t="s">
        <v>817</v>
      </c>
      <c r="C747" s="22" t="s">
        <v>144</v>
      </c>
      <c r="D747" s="43" t="s">
        <v>6</v>
      </c>
      <c r="E747" s="5">
        <v>104508248</v>
      </c>
      <c r="F747" s="5">
        <v>62768968</v>
      </c>
      <c r="G747" s="6">
        <v>-41739280</v>
      </c>
      <c r="H747" s="8">
        <v>-0.3993874192237854</v>
      </c>
      <c r="I747" s="5">
        <v>530.5</v>
      </c>
      <c r="J747" s="5">
        <v>215.33843994140625</v>
      </c>
      <c r="K747" s="6">
        <v>-315.16156005859375</v>
      </c>
      <c r="L747" s="8">
        <v>-0.59408402442932129</v>
      </c>
      <c r="M747" s="7">
        <v>17.866863250732422</v>
      </c>
      <c r="N747" s="7">
        <v>47.251205444335938</v>
      </c>
      <c r="O747" s="7">
        <v>29.384342193603516</v>
      </c>
      <c r="P747" s="8">
        <v>1.6446279287338257</v>
      </c>
      <c r="Q747" s="49"/>
    </row>
    <row r="748" spans="1:17">
      <c r="A748" s="28">
        <v>129548803</v>
      </c>
      <c r="B748" s="22" t="s">
        <v>940</v>
      </c>
      <c r="C748" s="22" t="s">
        <v>175</v>
      </c>
      <c r="D748" s="43" t="s">
        <v>6</v>
      </c>
      <c r="E748" s="5">
        <v>16600503</v>
      </c>
      <c r="F748" s="5">
        <v>12177574</v>
      </c>
      <c r="G748" s="6">
        <v>-4422929</v>
      </c>
      <c r="H748" s="8">
        <v>-0.26643344759941101</v>
      </c>
      <c r="I748" s="5">
        <v>137.5</v>
      </c>
      <c r="J748" s="5">
        <v>85.176841735839844</v>
      </c>
      <c r="K748" s="6">
        <v>-52.323158264160156</v>
      </c>
      <c r="L748" s="8">
        <v>-0.38053205609321594</v>
      </c>
      <c r="M748" s="7">
        <v>11.164958000183105</v>
      </c>
      <c r="N748" s="7">
        <v>18.287431716918945</v>
      </c>
      <c r="O748" s="7">
        <v>7.1224737167358398</v>
      </c>
      <c r="P748" s="8">
        <v>0.63793110847473145</v>
      </c>
      <c r="Q748" s="49"/>
    </row>
    <row r="749" spans="1:17">
      <c r="A749" s="28">
        <v>108079004</v>
      </c>
      <c r="B749" s="22" t="s">
        <v>410</v>
      </c>
      <c r="C749" s="22" t="s">
        <v>128</v>
      </c>
      <c r="D749" s="43" t="s">
        <v>6</v>
      </c>
      <c r="E749" s="5">
        <v>7730209.5</v>
      </c>
      <c r="F749" s="5">
        <v>5449667</v>
      </c>
      <c r="G749" s="6">
        <v>-2280542.5</v>
      </c>
      <c r="H749" s="8">
        <v>-0.29501691460609436</v>
      </c>
      <c r="I749" s="5">
        <v>55</v>
      </c>
      <c r="J749" s="5">
        <v>30.711099624633789</v>
      </c>
      <c r="K749" s="6">
        <v>-24.288900375366211</v>
      </c>
      <c r="L749" s="8">
        <v>-0.44161635637283325</v>
      </c>
      <c r="M749" s="7">
        <v>15.309969902038574</v>
      </c>
      <c r="N749" s="7">
        <v>29.719352722167969</v>
      </c>
      <c r="O749" s="7">
        <v>14.409382820129395</v>
      </c>
      <c r="P749" s="8">
        <v>0.94117641448974609</v>
      </c>
      <c r="Q749" s="49"/>
    </row>
    <row r="750" spans="1:17">
      <c r="A750" s="28">
        <v>117417202</v>
      </c>
      <c r="B750" s="22" t="s">
        <v>637</v>
      </c>
      <c r="C750" s="22" t="s">
        <v>162</v>
      </c>
      <c r="D750" s="43" t="s">
        <v>6</v>
      </c>
      <c r="E750" s="5">
        <v>92198608</v>
      </c>
      <c r="F750" s="5">
        <v>67424280</v>
      </c>
      <c r="G750" s="6">
        <v>-24774328</v>
      </c>
      <c r="H750" s="8">
        <v>-0.26870608329772949</v>
      </c>
      <c r="I750" s="5">
        <v>717</v>
      </c>
      <c r="J750" s="5">
        <v>441.4300537109375</v>
      </c>
      <c r="K750" s="6">
        <v>-275.5699462890625</v>
      </c>
      <c r="L750" s="8">
        <v>-0.38433745503425598</v>
      </c>
      <c r="M750" s="7">
        <v>14.844674110412598</v>
      </c>
      <c r="N750" s="7">
        <v>25.184247970581055</v>
      </c>
      <c r="O750" s="7">
        <v>10.339573860168457</v>
      </c>
      <c r="P750" s="8">
        <v>0.69651740789413452</v>
      </c>
      <c r="Q750" s="49"/>
    </row>
    <row r="751" spans="1:17">
      <c r="A751" s="28">
        <v>104378003</v>
      </c>
      <c r="B751" s="22" t="s">
        <v>310</v>
      </c>
      <c r="C751" s="22" t="s">
        <v>158</v>
      </c>
      <c r="D751" s="43" t="s">
        <v>6</v>
      </c>
      <c r="E751" s="5">
        <v>20560700</v>
      </c>
      <c r="F751" s="5">
        <v>12901838</v>
      </c>
      <c r="G751" s="6">
        <v>-7658862</v>
      </c>
      <c r="H751" s="8">
        <v>-0.37250006198883057</v>
      </c>
      <c r="I751" s="5">
        <v>153</v>
      </c>
      <c r="J751" s="5">
        <v>70.068077087402344</v>
      </c>
      <c r="K751" s="6">
        <v>-82.931922912597656</v>
      </c>
      <c r="L751" s="8">
        <v>-0.54203873872756958</v>
      </c>
      <c r="M751" s="7">
        <v>12.733400344848633</v>
      </c>
      <c r="N751" s="7">
        <v>27.752281188964844</v>
      </c>
      <c r="O751" s="7">
        <v>15.018880844116211</v>
      </c>
      <c r="P751" s="8">
        <v>1.1794871091842651</v>
      </c>
      <c r="Q751" s="49"/>
    </row>
    <row r="752" spans="1:17">
      <c r="A752" s="28">
        <v>120488603</v>
      </c>
      <c r="B752" s="22" t="s">
        <v>702</v>
      </c>
      <c r="C752" s="22" t="s">
        <v>169</v>
      </c>
      <c r="D752" s="43" t="s">
        <v>6</v>
      </c>
      <c r="E752" s="5">
        <v>64939384</v>
      </c>
      <c r="F752" s="5">
        <v>49038972</v>
      </c>
      <c r="G752" s="6">
        <v>-15900412</v>
      </c>
      <c r="H752" s="8">
        <v>-0.24485005438327789</v>
      </c>
      <c r="I752" s="5">
        <v>275.5</v>
      </c>
      <c r="J752" s="5">
        <v>129.98587036132813</v>
      </c>
      <c r="K752" s="6">
        <v>-145.51412963867188</v>
      </c>
      <c r="L752" s="8">
        <v>-0.52818197011947632</v>
      </c>
      <c r="M752" s="7">
        <v>16.104804992675781</v>
      </c>
      <c r="N752" s="7">
        <v>37.493999481201172</v>
      </c>
      <c r="O752" s="7">
        <v>21.389194488525391</v>
      </c>
      <c r="P752" s="8">
        <v>1.328125</v>
      </c>
      <c r="Q752" s="49"/>
    </row>
    <row r="753" spans="1:17">
      <c r="A753" s="28">
        <v>114069103</v>
      </c>
      <c r="B753" s="22" t="s">
        <v>562</v>
      </c>
      <c r="C753" s="22" t="s">
        <v>127</v>
      </c>
      <c r="D753" s="43" t="s">
        <v>6</v>
      </c>
      <c r="E753" s="5">
        <v>108321072</v>
      </c>
      <c r="F753" s="5">
        <v>73037208</v>
      </c>
      <c r="G753" s="6">
        <v>-35283864</v>
      </c>
      <c r="H753" s="8">
        <v>-0.32573407888412476</v>
      </c>
      <c r="I753" s="5">
        <v>1023.5</v>
      </c>
      <c r="J753" s="5">
        <v>560.54595947265625</v>
      </c>
      <c r="K753" s="6">
        <v>-462.95404052734375</v>
      </c>
      <c r="L753" s="8">
        <v>-0.45232442021369934</v>
      </c>
      <c r="M753" s="7">
        <v>14.542353630065918</v>
      </c>
      <c r="N753" s="7">
        <v>27.617715835571289</v>
      </c>
      <c r="O753" s="7">
        <v>13.075362205505371</v>
      </c>
      <c r="P753" s="8">
        <v>0.89912283420562744</v>
      </c>
      <c r="Q753" s="49"/>
    </row>
    <row r="754" spans="1:17">
      <c r="A754" s="28">
        <v>108569103</v>
      </c>
      <c r="B754" s="22" t="s">
        <v>437</v>
      </c>
      <c r="C754" s="22" t="s">
        <v>177</v>
      </c>
      <c r="D754" s="43" t="s">
        <v>6</v>
      </c>
      <c r="E754" s="5">
        <v>18343982</v>
      </c>
      <c r="F754" s="5">
        <v>13503596</v>
      </c>
      <c r="G754" s="6">
        <v>-4840386</v>
      </c>
      <c r="H754" s="8">
        <v>-0.26386779546737671</v>
      </c>
      <c r="I754" s="5">
        <v>145.5</v>
      </c>
      <c r="J754" s="5">
        <v>89.175376892089844</v>
      </c>
      <c r="K754" s="6">
        <v>-56.324623107910156</v>
      </c>
      <c r="L754" s="8">
        <v>-0.38711079955101013</v>
      </c>
      <c r="M754" s="7">
        <v>16.577573776245117</v>
      </c>
      <c r="N754" s="7">
        <v>28.257226943969727</v>
      </c>
      <c r="O754" s="7">
        <v>11.679653167724609</v>
      </c>
      <c r="P754" s="8">
        <v>0.70454537868499756</v>
      </c>
      <c r="Q754" s="49"/>
    </row>
    <row r="755" spans="1:17">
      <c r="A755" s="28">
        <v>126510007</v>
      </c>
      <c r="B755" s="22" t="s">
        <v>823</v>
      </c>
      <c r="C755" s="22" t="s">
        <v>172</v>
      </c>
      <c r="D755" s="43" t="s">
        <v>4</v>
      </c>
      <c r="E755" s="5">
        <v>16451985</v>
      </c>
      <c r="F755" s="5">
        <v>10633294</v>
      </c>
      <c r="G755" s="6">
        <v>-5818691</v>
      </c>
      <c r="H755" s="8">
        <v>-0.35367715358734131</v>
      </c>
      <c r="I755" s="5">
        <v>126.5</v>
      </c>
      <c r="J755" s="5">
        <v>53.481964111328125</v>
      </c>
      <c r="K755" s="6">
        <v>-73.018035888671875</v>
      </c>
      <c r="L755" s="8">
        <v>-0.577217698097229</v>
      </c>
      <c r="M755" s="7">
        <v>16.755683898925781</v>
      </c>
      <c r="N755" s="7">
        <v>53.059665679931641</v>
      </c>
      <c r="O755" s="7">
        <v>36.303981781005859</v>
      </c>
      <c r="P755" s="8">
        <v>2.1666667461395264</v>
      </c>
      <c r="Q755" s="49"/>
    </row>
    <row r="756" spans="1:17">
      <c r="A756" s="28">
        <v>123469303</v>
      </c>
      <c r="B756" s="22" t="s">
        <v>775</v>
      </c>
      <c r="C756" s="22" t="s">
        <v>167</v>
      </c>
      <c r="D756" s="43" t="s">
        <v>6</v>
      </c>
      <c r="E756" s="5">
        <v>106620952</v>
      </c>
      <c r="F756" s="5">
        <v>59267808</v>
      </c>
      <c r="G756" s="6">
        <v>-47353144</v>
      </c>
      <c r="H756" s="8">
        <v>-0.44412606954574585</v>
      </c>
      <c r="I756" s="5">
        <v>635</v>
      </c>
      <c r="J756" s="5">
        <v>279.68710327148438</v>
      </c>
      <c r="K756" s="6">
        <v>-355.31289672851563</v>
      </c>
      <c r="L756" s="8">
        <v>-0.55954784154891968</v>
      </c>
      <c r="M756" s="7">
        <v>13.690849304199219</v>
      </c>
      <c r="N756" s="7">
        <v>31.915681838989258</v>
      </c>
      <c r="O756" s="7">
        <v>18.224832534790039</v>
      </c>
      <c r="P756" s="8">
        <v>1.3311688899993896</v>
      </c>
      <c r="Q756" s="49"/>
    </row>
    <row r="757" spans="1:17">
      <c r="A757" s="28">
        <v>103029902</v>
      </c>
      <c r="B757" s="22" t="s">
        <v>291</v>
      </c>
      <c r="C757" s="22" t="s">
        <v>123</v>
      </c>
      <c r="D757" s="43" t="s">
        <v>6</v>
      </c>
      <c r="E757" s="5">
        <v>100539760</v>
      </c>
      <c r="F757" s="5">
        <v>61337848</v>
      </c>
      <c r="G757" s="6">
        <v>-39201912</v>
      </c>
      <c r="H757" s="8">
        <v>-0.38991451263427734</v>
      </c>
      <c r="I757" s="5">
        <v>452</v>
      </c>
      <c r="J757" s="5">
        <v>182.00827026367188</v>
      </c>
      <c r="K757" s="6">
        <v>-269.99172973632813</v>
      </c>
      <c r="L757" s="8">
        <v>-0.59732681512832642</v>
      </c>
      <c r="M757" s="7">
        <v>17.109462738037109</v>
      </c>
      <c r="N757" s="7">
        <v>47.906494140625</v>
      </c>
      <c r="O757" s="7">
        <v>30.797031402587891</v>
      </c>
      <c r="P757" s="8">
        <v>1.7999999523162842</v>
      </c>
      <c r="Q757" s="49"/>
    </row>
    <row r="758" spans="1:17">
      <c r="A758" s="28">
        <v>117089003</v>
      </c>
      <c r="B758" s="22" t="s">
        <v>628</v>
      </c>
      <c r="C758" s="22" t="s">
        <v>129</v>
      </c>
      <c r="D758" s="43" t="s">
        <v>6</v>
      </c>
      <c r="E758" s="5">
        <v>24634632</v>
      </c>
      <c r="F758" s="5">
        <v>15625973</v>
      </c>
      <c r="G758" s="6">
        <v>-9008659</v>
      </c>
      <c r="H758" s="8">
        <v>-0.36569082736968994</v>
      </c>
      <c r="I758" s="5">
        <v>148.5</v>
      </c>
      <c r="J758" s="5">
        <v>67.028953552246094</v>
      </c>
      <c r="K758" s="6">
        <v>-81.471046447753906</v>
      </c>
      <c r="L758" s="8">
        <v>-0.5486266016960144</v>
      </c>
      <c r="M758" s="7">
        <v>17.097354888916016</v>
      </c>
      <c r="N758" s="7">
        <v>36.505161285400391</v>
      </c>
      <c r="O758" s="7">
        <v>19.407806396484375</v>
      </c>
      <c r="P758" s="8">
        <v>1.1351350545883179</v>
      </c>
      <c r="Q758" s="49"/>
    </row>
    <row r="759" spans="1:17">
      <c r="A759" s="28">
        <v>118409203</v>
      </c>
      <c r="B759" s="22" t="s">
        <v>655</v>
      </c>
      <c r="C759" s="22" t="s">
        <v>161</v>
      </c>
      <c r="D759" s="43" t="s">
        <v>6</v>
      </c>
      <c r="E759" s="5">
        <v>36594484</v>
      </c>
      <c r="F759" s="5">
        <v>25415032</v>
      </c>
      <c r="G759" s="6">
        <v>-11179452</v>
      </c>
      <c r="H759" s="8">
        <v>-0.30549556016921997</v>
      </c>
      <c r="I759" s="5">
        <v>284</v>
      </c>
      <c r="J759" s="5">
        <v>158.36233520507813</v>
      </c>
      <c r="K759" s="6">
        <v>-125.63766479492188</v>
      </c>
      <c r="L759" s="8">
        <v>-0.44238615036010742</v>
      </c>
      <c r="M759" s="7">
        <v>15.840000152587891</v>
      </c>
      <c r="N759" s="7">
        <v>28.633846282958984</v>
      </c>
      <c r="O759" s="7">
        <v>12.793846130371094</v>
      </c>
      <c r="P759" s="8">
        <v>0.80769228935241699</v>
      </c>
      <c r="Q759" s="49"/>
    </row>
    <row r="760" spans="1:17">
      <c r="A760" s="28">
        <v>118409302</v>
      </c>
      <c r="B760" s="22" t="s">
        <v>656</v>
      </c>
      <c r="C760" s="22" t="s">
        <v>161</v>
      </c>
      <c r="D760" s="43" t="s">
        <v>6</v>
      </c>
      <c r="E760" s="5">
        <v>78664672</v>
      </c>
      <c r="F760" s="5">
        <v>59786200</v>
      </c>
      <c r="G760" s="6">
        <v>-18878472</v>
      </c>
      <c r="H760" s="8">
        <v>-0.23998665809631348</v>
      </c>
      <c r="I760" s="5">
        <v>549.5</v>
      </c>
      <c r="J760" s="5">
        <v>352.91497802734375</v>
      </c>
      <c r="K760" s="6">
        <v>-196.58502197265625</v>
      </c>
      <c r="L760" s="8">
        <v>-0.35775253176689148</v>
      </c>
      <c r="M760" s="7">
        <v>16.205295562744141</v>
      </c>
      <c r="N760" s="7">
        <v>25.880100250244141</v>
      </c>
      <c r="O760" s="7">
        <v>9.6748046875</v>
      </c>
      <c r="P760" s="8">
        <v>0.59701502323150635</v>
      </c>
      <c r="Q760" s="49"/>
    </row>
    <row r="761" spans="1:17">
      <c r="A761" s="28">
        <v>114069353</v>
      </c>
      <c r="B761" s="22" t="s">
        <v>563</v>
      </c>
      <c r="C761" s="22" t="s">
        <v>127</v>
      </c>
      <c r="D761" s="43" t="s">
        <v>6</v>
      </c>
      <c r="E761" s="5">
        <v>38144392</v>
      </c>
      <c r="F761" s="5">
        <v>23719888</v>
      </c>
      <c r="G761" s="6">
        <v>-14424504</v>
      </c>
      <c r="H761" s="8">
        <v>-0.37815529108047485</v>
      </c>
      <c r="I761" s="5">
        <v>299</v>
      </c>
      <c r="J761" s="5">
        <v>138.81930541992188</v>
      </c>
      <c r="K761" s="6">
        <v>-160.18069458007813</v>
      </c>
      <c r="L761" s="8">
        <v>-0.53572136163711548</v>
      </c>
      <c r="M761" s="7">
        <v>13.236756324768066</v>
      </c>
      <c r="N761" s="7">
        <v>29.239402770996094</v>
      </c>
      <c r="O761" s="7">
        <v>16.002647399902344</v>
      </c>
      <c r="P761" s="8">
        <v>1.2089552879333496</v>
      </c>
      <c r="Q761" s="49"/>
    </row>
    <row r="762" spans="1:17">
      <c r="A762" s="28">
        <v>189670676</v>
      </c>
      <c r="B762" s="22" t="s">
        <v>953</v>
      </c>
      <c r="C762" s="22" t="s">
        <v>188</v>
      </c>
      <c r="D762" s="43" t="s">
        <v>4</v>
      </c>
      <c r="E762" s="5">
        <v>12550311</v>
      </c>
      <c r="F762" s="5">
        <v>8651811</v>
      </c>
      <c r="G762" s="6">
        <v>-3898500</v>
      </c>
      <c r="H762" s="8">
        <v>-0.31062975525856018</v>
      </c>
      <c r="I762" s="5">
        <v>120.5</v>
      </c>
      <c r="J762" s="5">
        <v>68.086929321289063</v>
      </c>
      <c r="K762" s="6">
        <v>-52.413070678710938</v>
      </c>
      <c r="L762" s="8">
        <v>-0.43496325612068176</v>
      </c>
      <c r="M762" s="7">
        <v>16.495153427124023</v>
      </c>
      <c r="N762" s="7">
        <v>26.804624557495117</v>
      </c>
      <c r="O762" s="7">
        <v>10.309471130371094</v>
      </c>
      <c r="P762" s="8">
        <v>0.625</v>
      </c>
      <c r="Q762" s="49"/>
    </row>
    <row r="763" spans="1:17">
      <c r="A763" s="28">
        <v>112679002</v>
      </c>
      <c r="B763" s="22" t="s">
        <v>514</v>
      </c>
      <c r="C763" s="22" t="s">
        <v>188</v>
      </c>
      <c r="D763" s="43" t="s">
        <v>6</v>
      </c>
      <c r="E763" s="5">
        <v>170083312</v>
      </c>
      <c r="F763" s="5">
        <v>111547968</v>
      </c>
      <c r="G763" s="6">
        <v>-58535344</v>
      </c>
      <c r="H763" s="8">
        <v>-0.3441568911075592</v>
      </c>
      <c r="I763" s="5">
        <v>735</v>
      </c>
      <c r="J763" s="5">
        <v>350.11038208007813</v>
      </c>
      <c r="K763" s="6">
        <v>-384.88961791992188</v>
      </c>
      <c r="L763" s="8">
        <v>-0.523659348487854</v>
      </c>
      <c r="M763" s="7">
        <v>21.720134735107422</v>
      </c>
      <c r="N763" s="7">
        <v>51.399818420410156</v>
      </c>
      <c r="O763" s="7">
        <v>29.679683685302734</v>
      </c>
      <c r="P763" s="8">
        <v>1.3664594888687134</v>
      </c>
      <c r="Q763" s="49"/>
    </row>
    <row r="764" spans="1:17">
      <c r="A764" s="28">
        <v>112679107</v>
      </c>
      <c r="B764" s="22" t="s">
        <v>515</v>
      </c>
      <c r="C764" s="22" t="s">
        <v>188</v>
      </c>
      <c r="D764" s="43" t="s">
        <v>7</v>
      </c>
      <c r="E764" s="5">
        <v>29135900</v>
      </c>
      <c r="F764" s="5">
        <v>19391122</v>
      </c>
      <c r="G764" s="6">
        <v>-9744778</v>
      </c>
      <c r="H764" s="8">
        <v>-0.33445948362350464</v>
      </c>
      <c r="I764" s="5">
        <v>173.5</v>
      </c>
      <c r="J764" s="5">
        <v>91.198822021484375</v>
      </c>
      <c r="K764" s="6">
        <v>-82.301177978515625</v>
      </c>
      <c r="L764" s="8">
        <v>-0.47435837984085083</v>
      </c>
      <c r="M764" s="7">
        <v>15.026548385620117</v>
      </c>
      <c r="N764" s="7">
        <v>29.275861740112305</v>
      </c>
      <c r="O764" s="7">
        <v>14.249313354492188</v>
      </c>
      <c r="P764" s="8">
        <v>0.9482758641242981</v>
      </c>
      <c r="Q764" s="49"/>
    </row>
    <row r="765" spans="1:17">
      <c r="A765" s="28">
        <v>112679403</v>
      </c>
      <c r="B765" s="22" t="s">
        <v>516</v>
      </c>
      <c r="C765" s="22" t="s">
        <v>188</v>
      </c>
      <c r="D765" s="43" t="s">
        <v>6</v>
      </c>
      <c r="E765" s="5">
        <v>61543160</v>
      </c>
      <c r="F765" s="5">
        <v>38351544</v>
      </c>
      <c r="G765" s="6">
        <v>-23191616</v>
      </c>
      <c r="H765" s="8">
        <v>-0.37683498859405518</v>
      </c>
      <c r="I765" s="5">
        <v>362.5</v>
      </c>
      <c r="J765" s="5">
        <v>173.14239501953125</v>
      </c>
      <c r="K765" s="6">
        <v>-189.35760498046875</v>
      </c>
      <c r="L765" s="8">
        <v>-0.52236580848693848</v>
      </c>
      <c r="M765" s="7">
        <v>15.521157264709473</v>
      </c>
      <c r="N765" s="7">
        <v>31.955324172973633</v>
      </c>
      <c r="O765" s="7">
        <v>16.434165954589844</v>
      </c>
      <c r="P765" s="8">
        <v>1.0588235855102539</v>
      </c>
      <c r="Q765" s="49"/>
    </row>
    <row r="766" spans="1:17">
      <c r="A766" s="28">
        <v>107658903</v>
      </c>
      <c r="B766" s="22" t="s">
        <v>393</v>
      </c>
      <c r="C766" s="22" t="s">
        <v>186</v>
      </c>
      <c r="D766" s="43" t="s">
        <v>6</v>
      </c>
      <c r="E766" s="5">
        <v>34121916</v>
      </c>
      <c r="F766" s="5">
        <v>22356010</v>
      </c>
      <c r="G766" s="6">
        <v>-11765906</v>
      </c>
      <c r="H766" s="8">
        <v>-0.34481960535049438</v>
      </c>
      <c r="I766" s="5">
        <v>230</v>
      </c>
      <c r="J766" s="5">
        <v>110.80612182617188</v>
      </c>
      <c r="K766" s="6">
        <v>-119.19387817382813</v>
      </c>
      <c r="L766" s="8">
        <v>-0.5182342529296875</v>
      </c>
      <c r="M766" s="7">
        <v>14.012467384338379</v>
      </c>
      <c r="N766" s="7">
        <v>29.070642471313477</v>
      </c>
      <c r="O766" s="7">
        <v>15.058175086975098</v>
      </c>
      <c r="P766" s="8">
        <v>1.0746269226074219</v>
      </c>
      <c r="Q766" s="49"/>
    </row>
    <row r="767" spans="1:17">
      <c r="A767" s="28">
        <v>126513250</v>
      </c>
      <c r="B767" s="22" t="s">
        <v>860</v>
      </c>
      <c r="C767" s="22" t="s">
        <v>172</v>
      </c>
      <c r="D767" s="43" t="s">
        <v>4</v>
      </c>
      <c r="E767" s="5">
        <v>5258369</v>
      </c>
      <c r="F767" s="5">
        <v>3611275</v>
      </c>
      <c r="G767" s="6">
        <v>-1647094</v>
      </c>
      <c r="H767" s="8">
        <v>-0.31323286890983582</v>
      </c>
      <c r="I767" s="5">
        <v>28</v>
      </c>
      <c r="J767" s="5">
        <v>20</v>
      </c>
      <c r="K767" s="6">
        <v>-8</v>
      </c>
      <c r="L767" s="8">
        <v>-0.28571429848670959</v>
      </c>
      <c r="M767" s="7">
        <v>12.908318519592285</v>
      </c>
      <c r="N767" s="7">
        <v>18.932199478149414</v>
      </c>
      <c r="O767" s="7">
        <v>6.0238809585571289</v>
      </c>
      <c r="P767" s="8">
        <v>0.466666579246521</v>
      </c>
      <c r="Q767" s="49"/>
    </row>
    <row r="768" spans="1:17">
      <c r="A768" s="28">
        <v>110140001</v>
      </c>
      <c r="B768" s="22" t="s">
        <v>455</v>
      </c>
      <c r="C768" s="22" t="s">
        <v>135</v>
      </c>
      <c r="D768" s="43" t="s">
        <v>4</v>
      </c>
      <c r="E768" s="5">
        <v>6887165</v>
      </c>
      <c r="F768" s="5">
        <v>3841903</v>
      </c>
      <c r="G768" s="6">
        <v>-3045262</v>
      </c>
      <c r="H768" s="8">
        <v>-0.44216480851173401</v>
      </c>
      <c r="I768" s="5">
        <v>65.5</v>
      </c>
      <c r="J768" s="5">
        <v>19.596769332885742</v>
      </c>
      <c r="K768" s="6">
        <v>-45.903228759765625</v>
      </c>
      <c r="L768" s="8">
        <v>-0.70081263780593872</v>
      </c>
      <c r="M768" s="7">
        <v>12.144087791442871</v>
      </c>
      <c r="N768" s="7">
        <v>58.985572814941406</v>
      </c>
      <c r="O768" s="7">
        <v>46.841484069824219</v>
      </c>
      <c r="P768" s="8">
        <v>3.8571431636810303</v>
      </c>
      <c r="Q768" s="49"/>
    </row>
    <row r="769" spans="1:17">
      <c r="A769" s="28">
        <v>103020368</v>
      </c>
      <c r="B769" s="22" t="s">
        <v>236</v>
      </c>
      <c r="C769" s="22" t="s">
        <v>123</v>
      </c>
      <c r="D769" s="43" t="s">
        <v>4</v>
      </c>
      <c r="E769" s="5">
        <v>3759615</v>
      </c>
      <c r="F769" s="5">
        <v>2388942</v>
      </c>
      <c r="G769" s="6">
        <v>-1370673</v>
      </c>
      <c r="H769" s="8">
        <v>-0.3645780086517334</v>
      </c>
      <c r="I769" s="5">
        <v>41</v>
      </c>
      <c r="J769" s="5">
        <v>20.371982574462891</v>
      </c>
      <c r="K769" s="6">
        <v>-20.628017425537109</v>
      </c>
      <c r="L769" s="8">
        <v>-0.50312238931655884</v>
      </c>
      <c r="M769" s="7">
        <v>11.185136795043945</v>
      </c>
      <c r="N769" s="7">
        <v>20.506082534790039</v>
      </c>
      <c r="O769" s="7">
        <v>9.3209457397460938</v>
      </c>
      <c r="P769" s="8">
        <v>0.83333319425582886</v>
      </c>
      <c r="Q769" s="49"/>
    </row>
    <row r="770" spans="1:17">
      <c r="A770" s="28">
        <v>103025206</v>
      </c>
      <c r="B770" s="22" t="s">
        <v>263</v>
      </c>
      <c r="C770" s="22" t="s">
        <v>123</v>
      </c>
      <c r="D770" s="43" t="s">
        <v>4</v>
      </c>
      <c r="E770" s="5">
        <v>6760868</v>
      </c>
      <c r="F770" s="5">
        <v>3202744</v>
      </c>
      <c r="G770" s="6">
        <v>-3558124</v>
      </c>
      <c r="H770" s="8">
        <v>-0.52628213167190552</v>
      </c>
      <c r="I770" s="5">
        <v>62</v>
      </c>
      <c r="J770" s="5">
        <v>14.020841598510742</v>
      </c>
      <c r="K770" s="6">
        <v>-47.979156494140625</v>
      </c>
      <c r="L770" s="8">
        <v>-0.77385735511779785</v>
      </c>
      <c r="M770" s="7">
        <v>10.903666496276855</v>
      </c>
      <c r="N770" s="7">
        <v>81.777496337890625</v>
      </c>
      <c r="O770" s="7">
        <v>70.873832702636719</v>
      </c>
      <c r="P770" s="8">
        <v>6.5</v>
      </c>
      <c r="Q770" s="49"/>
    </row>
    <row r="771" spans="1:17" ht="15" thickBot="1">
      <c r="A771" s="29">
        <v>126512870</v>
      </c>
      <c r="B771" s="27" t="s">
        <v>846</v>
      </c>
      <c r="C771" s="27" t="s">
        <v>172</v>
      </c>
      <c r="D771" s="19" t="s">
        <v>4</v>
      </c>
      <c r="E771" s="14">
        <v>8680522</v>
      </c>
      <c r="F771" s="14">
        <v>7471122</v>
      </c>
      <c r="G771" s="15">
        <v>-1209400</v>
      </c>
      <c r="H771" s="16">
        <v>-0.13932341337203979</v>
      </c>
      <c r="I771" s="14">
        <v>62.5</v>
      </c>
      <c r="J771" s="14">
        <v>49.044776916503906</v>
      </c>
      <c r="K771" s="15">
        <v>-13.455223083496094</v>
      </c>
      <c r="L771" s="16">
        <v>-0.21528357267379761</v>
      </c>
      <c r="M771" s="17">
        <v>16.985273361206055</v>
      </c>
      <c r="N771" s="17">
        <v>26.691143035888672</v>
      </c>
      <c r="O771" s="17">
        <v>9.7058696746826172</v>
      </c>
      <c r="P771" s="16">
        <v>0.57142853736877441</v>
      </c>
      <c r="Q771" s="49"/>
    </row>
    <row r="772" spans="1:17">
      <c r="A772" s="9"/>
      <c r="B772" s="9"/>
      <c r="C772" s="9"/>
      <c r="D772" s="50"/>
      <c r="E772" s="9"/>
      <c r="F772" s="9"/>
      <c r="G772" s="9"/>
      <c r="H772" s="9"/>
      <c r="I772" s="9"/>
      <c r="J772" s="9"/>
      <c r="K772" s="9"/>
      <c r="L772" s="9"/>
      <c r="M772" s="9"/>
      <c r="N772" s="9"/>
      <c r="O772" s="9"/>
      <c r="P772" s="9"/>
      <c r="Q772" s="9"/>
    </row>
    <row r="773" spans="1:17">
      <c r="E773" s="35"/>
      <c r="F773" s="35"/>
      <c r="I773" s="35"/>
      <c r="J773" s="35"/>
      <c r="M773" s="35"/>
      <c r="N773" s="35"/>
      <c r="O773" s="35"/>
    </row>
  </sheetData>
  <autoFilter ref="A3:P771" xr:uid="{00000000-0001-0000-0200-000000000000}"/>
  <mergeCells count="4">
    <mergeCell ref="A1:P1"/>
    <mergeCell ref="E2:H2"/>
    <mergeCell ref="I2:L2"/>
    <mergeCell ref="M2:P2"/>
  </mergeCells>
  <pageMargins left="0.25" right="0.25" top="0.75" bottom="0.75" header="0.3" footer="0.3"/>
  <pageSetup orientation="landscape" r:id="rId1"/>
  <headerFooter>
    <oddHeader>&amp;CLocal Education Agency Revenues, Staffing Levels, and the Ratio of Students to Teachers Under The Mastriano Education Plan</oddHeader>
    <oddFooter>&amp;R&amp;P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752B-7F3B-4D4B-8614-6CF3A03AA581}">
  <dimension ref="A1:N15"/>
  <sheetViews>
    <sheetView zoomScaleNormal="100" workbookViewId="0">
      <selection activeCell="S4" sqref="S4"/>
    </sheetView>
  </sheetViews>
  <sheetFormatPr defaultColWidth="9.1796875" defaultRowHeight="17.5"/>
  <cols>
    <col min="1" max="16384" width="9.1796875" style="36"/>
  </cols>
  <sheetData>
    <row r="1" spans="1:14" ht="25">
      <c r="A1" s="51" t="s">
        <v>2717</v>
      </c>
    </row>
    <row r="2" spans="1:14" ht="139.5" customHeight="1">
      <c r="A2" s="71" t="s">
        <v>2716</v>
      </c>
      <c r="B2" s="72"/>
      <c r="C2" s="72"/>
      <c r="D2" s="72"/>
      <c r="E2" s="72"/>
      <c r="F2" s="72"/>
      <c r="G2" s="72"/>
      <c r="H2" s="72"/>
      <c r="I2" s="72"/>
      <c r="J2" s="73"/>
      <c r="K2" s="73"/>
      <c r="L2" s="73"/>
      <c r="M2" s="73"/>
      <c r="N2" s="74"/>
    </row>
    <row r="3" spans="1:14" s="37" customFormat="1" ht="16.899999999999999" customHeight="1"/>
    <row r="4" spans="1:14" ht="25">
      <c r="A4" s="51" t="s">
        <v>2718</v>
      </c>
    </row>
    <row r="5" spans="1:14" ht="55.15" customHeight="1">
      <c r="A5" s="75" t="s">
        <v>2719</v>
      </c>
      <c r="B5" s="76"/>
      <c r="C5" s="76"/>
      <c r="D5" s="76"/>
      <c r="E5" s="76"/>
      <c r="F5" s="76"/>
      <c r="G5" s="76"/>
      <c r="H5" s="76"/>
      <c r="I5" s="76"/>
      <c r="J5" s="77"/>
      <c r="K5" s="77"/>
      <c r="L5" s="77"/>
      <c r="M5" s="77"/>
      <c r="N5" s="78"/>
    </row>
    <row r="6" spans="1:14" ht="15.65" customHeight="1">
      <c r="A6" s="52"/>
      <c r="B6" s="52"/>
      <c r="C6" s="52"/>
      <c r="D6" s="52"/>
      <c r="E6" s="52"/>
      <c r="F6" s="52"/>
      <c r="G6" s="52"/>
      <c r="H6" s="52"/>
      <c r="I6" s="52"/>
      <c r="J6" s="53"/>
      <c r="K6" s="53"/>
      <c r="L6" s="53"/>
      <c r="M6" s="53"/>
      <c r="N6" s="54"/>
    </row>
    <row r="7" spans="1:14" ht="30" customHeight="1">
      <c r="A7" s="81" t="s">
        <v>2818</v>
      </c>
      <c r="B7" s="81"/>
      <c r="C7" s="81"/>
      <c r="D7" s="81"/>
      <c r="E7" s="81"/>
      <c r="F7" s="81"/>
      <c r="G7" s="81"/>
      <c r="H7" s="81"/>
      <c r="I7" s="81"/>
      <c r="J7" s="81"/>
      <c r="K7" s="81"/>
      <c r="L7" s="81"/>
      <c r="M7" s="81"/>
      <c r="N7" s="81"/>
    </row>
    <row r="8" spans="1:14" ht="15.65" customHeight="1">
      <c r="A8" s="52"/>
      <c r="B8" s="52"/>
      <c r="C8" s="52"/>
      <c r="D8" s="52"/>
      <c r="E8" s="52"/>
      <c r="F8" s="52"/>
      <c r="G8" s="52"/>
      <c r="H8" s="52"/>
      <c r="I8" s="52"/>
      <c r="J8" s="53"/>
      <c r="K8" s="53"/>
      <c r="L8" s="53"/>
      <c r="M8" s="53"/>
      <c r="N8" s="54"/>
    </row>
    <row r="9" spans="1:14" ht="48.65" customHeight="1">
      <c r="A9" s="68" t="s">
        <v>2720</v>
      </c>
      <c r="B9" s="69"/>
      <c r="C9" s="69"/>
      <c r="D9" s="69"/>
      <c r="E9" s="69"/>
      <c r="F9" s="69"/>
      <c r="G9" s="69"/>
      <c r="H9" s="69"/>
      <c r="I9" s="69"/>
      <c r="J9" s="69"/>
      <c r="K9" s="69"/>
      <c r="L9" s="69"/>
      <c r="M9" s="69"/>
      <c r="N9" s="70"/>
    </row>
    <row r="10" spans="1:14" ht="14.5" customHeight="1"/>
    <row r="11" spans="1:14" s="55" customFormat="1" ht="46.15" customHeight="1">
      <c r="A11" s="68" t="s">
        <v>2721</v>
      </c>
      <c r="B11" s="69"/>
      <c r="C11" s="69"/>
      <c r="D11" s="69"/>
      <c r="E11" s="69"/>
      <c r="F11" s="69"/>
      <c r="G11" s="69"/>
      <c r="H11" s="69"/>
      <c r="I11" s="69"/>
      <c r="J11" s="69"/>
      <c r="K11" s="69"/>
      <c r="L11" s="69"/>
      <c r="M11" s="69"/>
      <c r="N11" s="70"/>
    </row>
    <row r="13" spans="1:14" ht="49.15" customHeight="1">
      <c r="A13" s="68" t="s">
        <v>2722</v>
      </c>
      <c r="B13" s="69"/>
      <c r="C13" s="69"/>
      <c r="D13" s="69"/>
      <c r="E13" s="69"/>
      <c r="F13" s="69"/>
      <c r="G13" s="69"/>
      <c r="H13" s="69"/>
      <c r="I13" s="69"/>
      <c r="J13" s="69"/>
      <c r="K13" s="69"/>
      <c r="L13" s="69"/>
      <c r="M13" s="69"/>
      <c r="N13" s="70"/>
    </row>
    <row r="15" spans="1:14">
      <c r="A15" s="79" t="s">
        <v>2714</v>
      </c>
      <c r="B15" s="79"/>
      <c r="C15" s="79"/>
      <c r="D15" s="79"/>
      <c r="E15" s="79"/>
      <c r="F15" s="79"/>
      <c r="G15" s="79"/>
      <c r="H15" s="79"/>
      <c r="I15" s="79"/>
      <c r="J15" s="79"/>
      <c r="K15" s="79"/>
      <c r="L15" s="79"/>
      <c r="M15" s="79"/>
      <c r="N15" s="80"/>
    </row>
  </sheetData>
  <mergeCells count="7">
    <mergeCell ref="A11:N11"/>
    <mergeCell ref="A13:N13"/>
    <mergeCell ref="A2:N2"/>
    <mergeCell ref="A5:N5"/>
    <mergeCell ref="A15:N15"/>
    <mergeCell ref="A7:N7"/>
    <mergeCell ref="A9:N9"/>
  </mergeCells>
  <hyperlinks>
    <hyperlink ref="A9:N9" r:id="rId1" display="Staff declines were estimated based on salary and staffing levels obtained from the PDE’s Professional Personnel Individual Staff files (https://www.education.pa.gov/DataAndReporting/ProfSupPers/Pages/ProfPersIndStaff.aspx ) and Support Staff Summary files (https://www.education.pa.gov/DataAndReporting/ProfSupPers/Pages/SupportStaffSum.aspx). " xr:uid="{6FE079ED-A19E-4B6E-BBD7-5037DEC587B0}"/>
    <hyperlink ref="A11:N11" r:id="rId2" display="Average Daily Membership can be found online at (https://www.education.pa.gov/Documents/Teachers-Administrators/School%20Finances/Finances/Financial%20Data%20Elements/Average%20Daily%20Membership/Finances%20ADM-WADM%202019-20%20May2021%20w-CS%20ADM.xlsx) " xr:uid="{A0315908-C8DE-4782-AE00-BC3DA02154A6}"/>
    <hyperlink ref="A13:N13" r:id="rId3" display="Enrollment data (When ADM wasn't avaialble) were obtained from PDE’s Public School Enrollment Reports (https://www.education.pa.gov/Documents/Data%20and%20Statistics/Enrollment/Public%20School/Enrollment%20Public%20Schools%202019-20.xlsx)." xr:uid="{73CBD2A6-004A-4182-BB89-66A235B8C61D}"/>
    <hyperlink ref="A7:N7" r:id="rId4" display="Annual financial report data is available online at ftp://copaftp.state.pa.us/pub/PDE_PUBLIC/PDE_AFR/AFRData. " xr:uid="{581120B4-FA8B-4A9D-B07B-0D017019D7C4}"/>
    <hyperlink ref="A15:N15" r:id="rId5" display="Follow this link to download a detailed discussion of our methodology." xr:uid="{C699D7FF-63C2-4C5E-AC9E-EBB2DB48A25F}"/>
  </hyperlinks>
  <pageMargins left="0.25" right="0.25" top="0.75" bottom="0.75" header="0.3" footer="0.3"/>
  <pageSetup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68"/>
  <sheetViews>
    <sheetView topLeftCell="BM1" workbookViewId="0">
      <selection sqref="A1:CL1"/>
    </sheetView>
  </sheetViews>
  <sheetFormatPr defaultColWidth="9.1796875" defaultRowHeight="10.5"/>
  <cols>
    <col min="1" max="1" width="7" style="2" bestFit="1" customWidth="1"/>
    <col min="2" max="2" width="11" style="2" bestFit="1" customWidth="1"/>
    <col min="3" max="96" width="10" style="2" bestFit="1" customWidth="1"/>
    <col min="97" max="16384" width="9.1796875" style="2"/>
  </cols>
  <sheetData>
    <row r="1" spans="1:96">
      <c r="A1" s="2" t="s">
        <v>2723</v>
      </c>
      <c r="B1" s="2" t="s">
        <v>2724</v>
      </c>
      <c r="C1" s="2" t="s">
        <v>2725</v>
      </c>
      <c r="D1" s="2" t="s">
        <v>2726</v>
      </c>
      <c r="E1" s="2" t="s">
        <v>2727</v>
      </c>
      <c r="F1" s="2" t="s">
        <v>2728</v>
      </c>
      <c r="G1" s="2" t="s">
        <v>2729</v>
      </c>
      <c r="H1" s="2" t="s">
        <v>2730</v>
      </c>
      <c r="I1" s="2" t="s">
        <v>2731</v>
      </c>
      <c r="J1" s="2" t="s">
        <v>2732</v>
      </c>
      <c r="K1" s="2" t="s">
        <v>2733</v>
      </c>
      <c r="L1" s="2" t="s">
        <v>2734</v>
      </c>
      <c r="M1" s="2" t="s">
        <v>2735</v>
      </c>
      <c r="N1" s="2" t="s">
        <v>2736</v>
      </c>
      <c r="O1" s="2" t="s">
        <v>2737</v>
      </c>
      <c r="P1" s="2" t="s">
        <v>2738</v>
      </c>
      <c r="Q1" s="2" t="s">
        <v>2739</v>
      </c>
      <c r="R1" s="2" t="s">
        <v>2740</v>
      </c>
      <c r="S1" s="2" t="s">
        <v>2741</v>
      </c>
      <c r="T1" s="2" t="s">
        <v>2742</v>
      </c>
      <c r="U1" s="2" t="s">
        <v>2743</v>
      </c>
      <c r="V1" s="2" t="s">
        <v>2744</v>
      </c>
      <c r="W1" s="2" t="s">
        <v>2745</v>
      </c>
      <c r="X1" s="2" t="s">
        <v>2746</v>
      </c>
      <c r="Y1" s="2" t="s">
        <v>2747</v>
      </c>
      <c r="Z1" s="2" t="s">
        <v>2748</v>
      </c>
      <c r="AA1" s="2" t="s">
        <v>2749</v>
      </c>
      <c r="AB1" s="2" t="s">
        <v>2750</v>
      </c>
      <c r="AC1" s="2" t="s">
        <v>2751</v>
      </c>
      <c r="AD1" s="2" t="s">
        <v>2752</v>
      </c>
      <c r="AE1" s="2" t="s">
        <v>2753</v>
      </c>
      <c r="AF1" s="2" t="s">
        <v>2754</v>
      </c>
      <c r="AG1" s="2" t="s">
        <v>2755</v>
      </c>
      <c r="AH1" s="2" t="s">
        <v>2756</v>
      </c>
      <c r="AI1" s="2" t="s">
        <v>2757</v>
      </c>
      <c r="AJ1" s="2" t="s">
        <v>2758</v>
      </c>
      <c r="AK1" s="2" t="s">
        <v>2759</v>
      </c>
      <c r="AL1" s="2" t="s">
        <v>2760</v>
      </c>
      <c r="AM1" s="2" t="s">
        <v>2761</v>
      </c>
      <c r="AN1" s="2" t="s">
        <v>2762</v>
      </c>
      <c r="AO1" s="2" t="s">
        <v>2763</v>
      </c>
      <c r="AP1" s="2" t="s">
        <v>2764</v>
      </c>
      <c r="AQ1" s="2" t="s">
        <v>2765</v>
      </c>
      <c r="AR1" s="2" t="s">
        <v>2766</v>
      </c>
      <c r="AS1" s="2" t="s">
        <v>2767</v>
      </c>
      <c r="AT1" s="2" t="s">
        <v>2768</v>
      </c>
      <c r="AU1" s="2" t="s">
        <v>2769</v>
      </c>
      <c r="AV1" s="2" t="s">
        <v>2770</v>
      </c>
      <c r="AW1" s="2" t="s">
        <v>2771</v>
      </c>
      <c r="AX1" s="2" t="s">
        <v>2772</v>
      </c>
      <c r="AY1" s="2" t="s">
        <v>2773</v>
      </c>
      <c r="AZ1" s="2" t="s">
        <v>2774</v>
      </c>
      <c r="BA1" s="2" t="s">
        <v>2775</v>
      </c>
      <c r="BB1" s="2" t="s">
        <v>2776</v>
      </c>
      <c r="BC1" s="2" t="s">
        <v>2777</v>
      </c>
      <c r="BD1" s="2" t="s">
        <v>2778</v>
      </c>
      <c r="BE1" s="2" t="s">
        <v>2779</v>
      </c>
      <c r="BF1" s="2" t="s">
        <v>2780</v>
      </c>
      <c r="BG1" s="2" t="s">
        <v>2781</v>
      </c>
      <c r="BH1" s="2" t="s">
        <v>2782</v>
      </c>
      <c r="BI1" s="2" t="s">
        <v>2783</v>
      </c>
      <c r="BJ1" s="2" t="s">
        <v>2784</v>
      </c>
      <c r="BK1" s="2" t="s">
        <v>2785</v>
      </c>
      <c r="BL1" s="2" t="s">
        <v>2786</v>
      </c>
      <c r="BM1" s="2" t="s">
        <v>2787</v>
      </c>
      <c r="BN1" s="2" t="s">
        <v>2788</v>
      </c>
      <c r="BO1" s="2" t="s">
        <v>2789</v>
      </c>
      <c r="BP1" s="2" t="s">
        <v>2790</v>
      </c>
      <c r="BQ1" s="2" t="s">
        <v>2791</v>
      </c>
      <c r="BR1" s="2" t="s">
        <v>2792</v>
      </c>
      <c r="BS1" s="2" t="s">
        <v>2793</v>
      </c>
      <c r="BT1" s="2" t="s">
        <v>2794</v>
      </c>
      <c r="BU1" s="2" t="s">
        <v>2795</v>
      </c>
      <c r="BV1" s="2" t="s">
        <v>2796</v>
      </c>
      <c r="BW1" s="2" t="s">
        <v>2797</v>
      </c>
      <c r="BX1" s="2" t="s">
        <v>2798</v>
      </c>
      <c r="BY1" s="2" t="s">
        <v>2799</v>
      </c>
      <c r="BZ1" s="2" t="s">
        <v>2800</v>
      </c>
      <c r="CA1" s="2" t="s">
        <v>2801</v>
      </c>
      <c r="CB1" s="2" t="s">
        <v>2802</v>
      </c>
      <c r="CC1" s="2" t="s">
        <v>2803</v>
      </c>
      <c r="CD1" s="2" t="s">
        <v>2804</v>
      </c>
      <c r="CE1" s="2" t="s">
        <v>2805</v>
      </c>
      <c r="CF1" s="2" t="s">
        <v>2806</v>
      </c>
      <c r="CG1" s="2" t="s">
        <v>2807</v>
      </c>
      <c r="CH1" s="2" t="s">
        <v>2808</v>
      </c>
      <c r="CI1" s="2" t="s">
        <v>2809</v>
      </c>
      <c r="CJ1" s="2" t="s">
        <v>2810</v>
      </c>
      <c r="CK1" s="2" t="s">
        <v>2811</v>
      </c>
      <c r="CL1" s="2" t="s">
        <v>2812</v>
      </c>
    </row>
    <row r="2" spans="1:96">
      <c r="A2" s="3">
        <v>1</v>
      </c>
      <c r="B2" s="3">
        <v>10</v>
      </c>
      <c r="C2" s="3">
        <v>112018523</v>
      </c>
      <c r="D2" s="3">
        <v>112011103</v>
      </c>
      <c r="E2" s="3">
        <v>112013753</v>
      </c>
      <c r="F2" s="3">
        <v>112015203</v>
      </c>
      <c r="G2" s="3">
        <v>112011603</v>
      </c>
      <c r="H2" s="3">
        <v>112013054</v>
      </c>
      <c r="I2" s="3">
        <v>115211657</v>
      </c>
      <c r="J2" s="3">
        <v>112000000</v>
      </c>
      <c r="K2" s="3">
        <v>141019741</v>
      </c>
      <c r="L2" s="3">
        <v>197010542</v>
      </c>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c r="A3" s="3">
        <v>3</v>
      </c>
      <c r="B3" s="3">
        <v>77</v>
      </c>
      <c r="C3" s="3">
        <v>103021903</v>
      </c>
      <c r="D3" s="3">
        <v>103021603</v>
      </c>
      <c r="E3" s="3">
        <v>103021453</v>
      </c>
      <c r="F3" s="3">
        <v>103029553</v>
      </c>
      <c r="G3" s="3">
        <v>103027503</v>
      </c>
      <c r="H3" s="3">
        <v>103028653</v>
      </c>
      <c r="I3" s="3">
        <v>103026343</v>
      </c>
      <c r="J3" s="3">
        <v>103025002</v>
      </c>
      <c r="K3" s="3">
        <v>103028703</v>
      </c>
      <c r="L3" s="3">
        <v>103021252</v>
      </c>
      <c r="M3" s="3">
        <v>103028302</v>
      </c>
      <c r="N3" s="3">
        <v>107656502</v>
      </c>
      <c r="O3" s="3">
        <v>103028833</v>
      </c>
      <c r="P3" s="3">
        <v>103029203</v>
      </c>
      <c r="Q3" s="3">
        <v>103024603</v>
      </c>
      <c r="R3" s="3">
        <v>103021752</v>
      </c>
      <c r="S3" s="3">
        <v>103029603</v>
      </c>
      <c r="T3" s="3">
        <v>103022503</v>
      </c>
      <c r="U3" s="3">
        <v>103026902</v>
      </c>
      <c r="V3" s="3">
        <v>103022103</v>
      </c>
      <c r="W3" s="3">
        <v>103026303</v>
      </c>
      <c r="X3" s="3">
        <v>103026873</v>
      </c>
      <c r="Y3" s="3">
        <v>103024102</v>
      </c>
      <c r="Z3" s="3">
        <v>103028853</v>
      </c>
      <c r="AA3" s="3">
        <v>103022803</v>
      </c>
      <c r="AB3" s="3">
        <v>103023153</v>
      </c>
      <c r="AC3" s="3">
        <v>101632403</v>
      </c>
      <c r="AD3" s="3">
        <v>103020753</v>
      </c>
      <c r="AE3" s="3">
        <v>103026852</v>
      </c>
      <c r="AF3" s="3">
        <v>103028753</v>
      </c>
      <c r="AG3" s="3">
        <v>103027753</v>
      </c>
      <c r="AH3" s="3">
        <v>102027451</v>
      </c>
      <c r="AI3" s="3">
        <v>103026402</v>
      </c>
      <c r="AJ3" s="3">
        <v>103023912</v>
      </c>
      <c r="AK3" s="3">
        <v>103021102</v>
      </c>
      <c r="AL3" s="3">
        <v>103020603</v>
      </c>
      <c r="AM3" s="3">
        <v>103029403</v>
      </c>
      <c r="AN3" s="3">
        <v>103028203</v>
      </c>
      <c r="AO3" s="3">
        <v>107657103</v>
      </c>
      <c r="AP3" s="3">
        <v>103022253</v>
      </c>
      <c r="AQ3" s="3">
        <v>103029902</v>
      </c>
      <c r="AR3" s="3">
        <v>103021003</v>
      </c>
      <c r="AS3" s="3">
        <v>103024753</v>
      </c>
      <c r="AT3" s="3">
        <v>103029803</v>
      </c>
      <c r="AU3" s="3">
        <v>103027352</v>
      </c>
      <c r="AV3" s="3">
        <v>103026002</v>
      </c>
      <c r="AW3" s="3">
        <v>103028807</v>
      </c>
      <c r="AX3" s="3">
        <v>107651207</v>
      </c>
      <c r="AY3" s="3">
        <v>103020407</v>
      </c>
      <c r="AZ3" s="3">
        <v>103027307</v>
      </c>
      <c r="BA3" s="3">
        <v>103023807</v>
      </c>
      <c r="BB3" s="3">
        <v>101638907</v>
      </c>
      <c r="BC3" s="3">
        <v>101000000</v>
      </c>
      <c r="BD3" s="3">
        <v>103000000</v>
      </c>
      <c r="BE3" s="3">
        <v>107000000</v>
      </c>
      <c r="BF3" s="3">
        <v>103025206</v>
      </c>
      <c r="BG3" s="3">
        <v>103020002</v>
      </c>
      <c r="BH3" s="3">
        <v>103024162</v>
      </c>
      <c r="BI3" s="3">
        <v>160028259</v>
      </c>
      <c r="BJ3" s="3">
        <v>102023080</v>
      </c>
      <c r="BK3" s="3">
        <v>102023030</v>
      </c>
      <c r="BL3" s="3">
        <v>103028425</v>
      </c>
      <c r="BM3" s="3">
        <v>103020004</v>
      </c>
      <c r="BN3" s="3">
        <v>102027560</v>
      </c>
      <c r="BO3" s="3">
        <v>103023410</v>
      </c>
      <c r="BP3" s="3">
        <v>103028192</v>
      </c>
      <c r="BQ3" s="3">
        <v>103022481</v>
      </c>
      <c r="BR3" s="3">
        <v>103028246</v>
      </c>
      <c r="BS3" s="3">
        <v>103020003</v>
      </c>
      <c r="BT3" s="3">
        <v>103024952</v>
      </c>
      <c r="BU3" s="3">
        <v>199025446</v>
      </c>
      <c r="BV3" s="3">
        <v>103023090</v>
      </c>
      <c r="BW3" s="3">
        <v>103020368</v>
      </c>
      <c r="BX3" s="3">
        <v>103020005</v>
      </c>
      <c r="BY3" s="3">
        <v>102020001</v>
      </c>
      <c r="BZ3" s="3">
        <v>102023217</v>
      </c>
      <c r="CA3" s="3">
        <v>115220003</v>
      </c>
      <c r="CB3" s="3"/>
      <c r="CC3" s="3"/>
      <c r="CD3" s="3"/>
      <c r="CE3" s="3"/>
      <c r="CF3" s="3"/>
      <c r="CG3" s="3"/>
      <c r="CH3" s="3"/>
      <c r="CI3" s="3"/>
      <c r="CJ3" s="3"/>
      <c r="CK3" s="3"/>
      <c r="CL3" s="3"/>
      <c r="CM3" s="3"/>
      <c r="CN3" s="3"/>
      <c r="CO3" s="3"/>
      <c r="CP3" s="3"/>
      <c r="CQ3" s="3"/>
      <c r="CR3" s="3"/>
    </row>
    <row r="4" spans="1:96">
      <c r="A4" s="3">
        <v>5</v>
      </c>
      <c r="B4" s="3">
        <v>16</v>
      </c>
      <c r="C4" s="3">
        <v>128034503</v>
      </c>
      <c r="D4" s="3">
        <v>128030852</v>
      </c>
      <c r="E4" s="3">
        <v>106160303</v>
      </c>
      <c r="F4" s="3">
        <v>104103603</v>
      </c>
      <c r="G4" s="3">
        <v>128033053</v>
      </c>
      <c r="H4" s="3">
        <v>106168003</v>
      </c>
      <c r="I4" s="3">
        <v>128030603</v>
      </c>
      <c r="J4" s="3">
        <v>107654403</v>
      </c>
      <c r="K4" s="3">
        <v>104101307</v>
      </c>
      <c r="L4" s="3">
        <v>128034607</v>
      </c>
      <c r="M4" s="3">
        <v>107656407</v>
      </c>
      <c r="N4" s="3">
        <v>106161357</v>
      </c>
      <c r="O4" s="3">
        <v>106000000</v>
      </c>
      <c r="P4" s="3">
        <v>128000000</v>
      </c>
      <c r="Q4" s="3">
        <v>107000000</v>
      </c>
      <c r="R4" s="3">
        <v>104000000</v>
      </c>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c r="A5" s="3">
        <v>7</v>
      </c>
      <c r="B5" s="3">
        <v>19</v>
      </c>
      <c r="C5" s="3">
        <v>127047404</v>
      </c>
      <c r="D5" s="3">
        <v>127042853</v>
      </c>
      <c r="E5" s="3">
        <v>127044103</v>
      </c>
      <c r="F5" s="3">
        <v>127049303</v>
      </c>
      <c r="G5" s="3">
        <v>127042003</v>
      </c>
      <c r="H5" s="3">
        <v>127041603</v>
      </c>
      <c r="I5" s="3">
        <v>127040703</v>
      </c>
      <c r="J5" s="3">
        <v>127046903</v>
      </c>
      <c r="K5" s="3">
        <v>127041203</v>
      </c>
      <c r="L5" s="3">
        <v>127045303</v>
      </c>
      <c r="M5" s="3">
        <v>127045653</v>
      </c>
      <c r="N5" s="3">
        <v>127041503</v>
      </c>
      <c r="O5" s="3">
        <v>127045853</v>
      </c>
      <c r="P5" s="3">
        <v>127040503</v>
      </c>
      <c r="Q5" s="3">
        <v>127041307</v>
      </c>
      <c r="R5" s="3">
        <v>127000000</v>
      </c>
      <c r="S5" s="3">
        <v>127043430</v>
      </c>
      <c r="T5" s="3">
        <v>127046517</v>
      </c>
      <c r="U5" s="3">
        <v>127040002</v>
      </c>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c r="A6" s="3">
        <v>9</v>
      </c>
      <c r="B6" s="3">
        <v>10</v>
      </c>
      <c r="C6" s="3">
        <v>108056004</v>
      </c>
      <c r="D6" s="3">
        <v>108051503</v>
      </c>
      <c r="E6" s="3">
        <v>108058003</v>
      </c>
      <c r="F6" s="3">
        <v>108051003</v>
      </c>
      <c r="G6" s="3">
        <v>108053003</v>
      </c>
      <c r="H6" s="3">
        <v>108071504</v>
      </c>
      <c r="I6" s="3">
        <v>108070607</v>
      </c>
      <c r="J6" s="3">
        <v>108051307</v>
      </c>
      <c r="K6" s="3">
        <v>108000000</v>
      </c>
      <c r="L6" s="3">
        <v>108057079</v>
      </c>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c r="A7" s="3">
        <v>11</v>
      </c>
      <c r="B7" s="3">
        <v>28</v>
      </c>
      <c r="C7" s="3">
        <v>114066503</v>
      </c>
      <c r="D7" s="3">
        <v>114069353</v>
      </c>
      <c r="E7" s="3">
        <v>114068103</v>
      </c>
      <c r="F7" s="3">
        <v>113361303</v>
      </c>
      <c r="G7" s="3">
        <v>114063503</v>
      </c>
      <c r="H7" s="3">
        <v>114060853</v>
      </c>
      <c r="I7" s="3">
        <v>114061503</v>
      </c>
      <c r="J7" s="3">
        <v>114065503</v>
      </c>
      <c r="K7" s="3">
        <v>123468603</v>
      </c>
      <c r="L7" s="3">
        <v>114067002</v>
      </c>
      <c r="M7" s="3">
        <v>114062003</v>
      </c>
      <c r="N7" s="3">
        <v>114063003</v>
      </c>
      <c r="O7" s="3">
        <v>114060753</v>
      </c>
      <c r="P7" s="3">
        <v>114062503</v>
      </c>
      <c r="Q7" s="3">
        <v>114060503</v>
      </c>
      <c r="R7" s="3">
        <v>114067503</v>
      </c>
      <c r="S7" s="3">
        <v>114069103</v>
      </c>
      <c r="T7" s="3">
        <v>114061103</v>
      </c>
      <c r="U7" s="3">
        <v>114068003</v>
      </c>
      <c r="V7" s="3">
        <v>114064003</v>
      </c>
      <c r="W7" s="3">
        <v>113363807</v>
      </c>
      <c r="X7" s="3">
        <v>124151607</v>
      </c>
      <c r="Y7" s="3">
        <v>114060557</v>
      </c>
      <c r="Z7" s="3">
        <v>123469007</v>
      </c>
      <c r="AA7" s="3">
        <v>114067107</v>
      </c>
      <c r="AB7" s="3">
        <v>113000000</v>
      </c>
      <c r="AC7" s="3">
        <v>114000000</v>
      </c>
      <c r="AD7" s="3">
        <v>123000000</v>
      </c>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c r="A8" s="3">
        <v>13</v>
      </c>
      <c r="B8" s="3">
        <v>12</v>
      </c>
      <c r="C8" s="3">
        <v>108116003</v>
      </c>
      <c r="D8" s="3">
        <v>108070502</v>
      </c>
      <c r="E8" s="3">
        <v>108071003</v>
      </c>
      <c r="F8" s="3">
        <v>108073503</v>
      </c>
      <c r="G8" s="3">
        <v>108079004</v>
      </c>
      <c r="H8" s="3">
        <v>108077503</v>
      </c>
      <c r="I8" s="3">
        <v>108078003</v>
      </c>
      <c r="J8" s="3">
        <v>108071504</v>
      </c>
      <c r="K8" s="3">
        <v>108110307</v>
      </c>
      <c r="L8" s="3">
        <v>108070607</v>
      </c>
      <c r="M8" s="3">
        <v>108000000</v>
      </c>
      <c r="N8" s="3">
        <v>108070001</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c r="A9" s="3">
        <v>15</v>
      </c>
      <c r="B9" s="3">
        <v>9</v>
      </c>
      <c r="C9" s="3">
        <v>117083004</v>
      </c>
      <c r="D9" s="3">
        <v>117081003</v>
      </c>
      <c r="E9" s="3">
        <v>117086653</v>
      </c>
      <c r="F9" s="3">
        <v>117086003</v>
      </c>
      <c r="G9" s="3">
        <v>117086503</v>
      </c>
      <c r="H9" s="3">
        <v>117089003</v>
      </c>
      <c r="I9" s="3">
        <v>117080503</v>
      </c>
      <c r="J9" s="3">
        <v>117080607</v>
      </c>
      <c r="K9" s="3">
        <v>117000000</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c r="A10" s="3">
        <v>17</v>
      </c>
      <c r="B10" s="3">
        <v>24</v>
      </c>
      <c r="C10" s="3">
        <v>122097604</v>
      </c>
      <c r="D10" s="3">
        <v>122097203</v>
      </c>
      <c r="E10" s="3">
        <v>122098003</v>
      </c>
      <c r="F10" s="3">
        <v>122091002</v>
      </c>
      <c r="G10" s="3">
        <v>122092353</v>
      </c>
      <c r="H10" s="3">
        <v>123467103</v>
      </c>
      <c r="I10" s="3">
        <v>122092102</v>
      </c>
      <c r="J10" s="3">
        <v>122092002</v>
      </c>
      <c r="K10" s="3">
        <v>122091303</v>
      </c>
      <c r="L10" s="3">
        <v>122098202</v>
      </c>
      <c r="M10" s="3">
        <v>122097502</v>
      </c>
      <c r="N10" s="3">
        <v>122091352</v>
      </c>
      <c r="O10" s="3">
        <v>122098103</v>
      </c>
      <c r="P10" s="3">
        <v>123465702</v>
      </c>
      <c r="Q10" s="3">
        <v>122098403</v>
      </c>
      <c r="R10" s="3">
        <v>123465507</v>
      </c>
      <c r="S10" s="3">
        <v>122091457</v>
      </c>
      <c r="T10" s="3">
        <v>122097007</v>
      </c>
      <c r="U10" s="3">
        <v>122099007</v>
      </c>
      <c r="V10" s="3">
        <v>122000000</v>
      </c>
      <c r="W10" s="3">
        <v>123000000</v>
      </c>
      <c r="X10" s="3">
        <v>122093140</v>
      </c>
      <c r="Y10" s="3">
        <v>122093460</v>
      </c>
      <c r="Z10" s="3">
        <v>122090001</v>
      </c>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c r="A11" s="3">
        <v>19</v>
      </c>
      <c r="B11" s="3">
        <v>16</v>
      </c>
      <c r="C11" s="3">
        <v>106160303</v>
      </c>
      <c r="D11" s="3">
        <v>104105353</v>
      </c>
      <c r="E11" s="3">
        <v>104107803</v>
      </c>
      <c r="F11" s="3">
        <v>104103603</v>
      </c>
      <c r="G11" s="3">
        <v>104101252</v>
      </c>
      <c r="H11" s="3">
        <v>104107903</v>
      </c>
      <c r="I11" s="3">
        <v>104107503</v>
      </c>
      <c r="J11" s="3">
        <v>128033053</v>
      </c>
      <c r="K11" s="3">
        <v>104105003</v>
      </c>
      <c r="L11" s="3">
        <v>128034607</v>
      </c>
      <c r="M11" s="3">
        <v>103023807</v>
      </c>
      <c r="N11" s="3">
        <v>106161357</v>
      </c>
      <c r="O11" s="3">
        <v>104101307</v>
      </c>
      <c r="P11" s="3">
        <v>106000000</v>
      </c>
      <c r="Q11" s="3">
        <v>104000000</v>
      </c>
      <c r="R11" s="3">
        <v>128000000</v>
      </c>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c r="A12" s="3">
        <v>21</v>
      </c>
      <c r="B12" s="3">
        <v>19</v>
      </c>
      <c r="C12" s="3">
        <v>108111403</v>
      </c>
      <c r="D12" s="3">
        <v>108116503</v>
      </c>
      <c r="E12" s="3">
        <v>108569103</v>
      </c>
      <c r="F12" s="3">
        <v>108112502</v>
      </c>
      <c r="G12" s="3">
        <v>108118503</v>
      </c>
      <c r="H12" s="3">
        <v>108114503</v>
      </c>
      <c r="I12" s="3">
        <v>108112003</v>
      </c>
      <c r="J12" s="3">
        <v>108110603</v>
      </c>
      <c r="K12" s="3">
        <v>108112203</v>
      </c>
      <c r="L12" s="3">
        <v>110173003</v>
      </c>
      <c r="M12" s="3">
        <v>108116003</v>
      </c>
      <c r="N12" s="3">
        <v>108116303</v>
      </c>
      <c r="O12" s="3">
        <v>108111303</v>
      </c>
      <c r="P12" s="3">
        <v>108111203</v>
      </c>
      <c r="Q12" s="3">
        <v>108070607</v>
      </c>
      <c r="R12" s="3">
        <v>108112607</v>
      </c>
      <c r="S12" s="3">
        <v>108110307</v>
      </c>
      <c r="T12" s="3">
        <v>108000000</v>
      </c>
      <c r="U12" s="3">
        <v>110000000</v>
      </c>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c r="A13" s="3">
        <v>23</v>
      </c>
      <c r="B13" s="3">
        <v>3</v>
      </c>
      <c r="C13" s="3">
        <v>109122703</v>
      </c>
      <c r="D13" s="3">
        <v>109420107</v>
      </c>
      <c r="E13" s="3">
        <v>109000000</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c r="A14" s="3">
        <v>25</v>
      </c>
      <c r="B14" s="3">
        <v>9</v>
      </c>
      <c r="C14" s="3">
        <v>121139004</v>
      </c>
      <c r="D14" s="3">
        <v>121135503</v>
      </c>
      <c r="E14" s="3">
        <v>118403302</v>
      </c>
      <c r="F14" s="3">
        <v>121136603</v>
      </c>
      <c r="G14" s="3">
        <v>121135003</v>
      </c>
      <c r="H14" s="3">
        <v>121136503</v>
      </c>
      <c r="I14" s="3">
        <v>121131507</v>
      </c>
      <c r="J14" s="3">
        <v>121000000</v>
      </c>
      <c r="K14" s="3">
        <v>118000000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c r="A15" s="3">
        <v>27</v>
      </c>
      <c r="B15" s="3">
        <v>15</v>
      </c>
      <c r="C15" s="3">
        <v>110147003</v>
      </c>
      <c r="D15" s="3">
        <v>110141103</v>
      </c>
      <c r="E15" s="3">
        <v>110148002</v>
      </c>
      <c r="F15" s="3">
        <v>110183602</v>
      </c>
      <c r="G15" s="3">
        <v>110177003</v>
      </c>
      <c r="H15" s="3">
        <v>108078003</v>
      </c>
      <c r="I15" s="3">
        <v>110141003</v>
      </c>
      <c r="J15" s="3">
        <v>110171607</v>
      </c>
      <c r="K15" s="3">
        <v>108070607</v>
      </c>
      <c r="L15" s="3">
        <v>110141607</v>
      </c>
      <c r="M15" s="3">
        <v>108000000</v>
      </c>
      <c r="N15" s="3">
        <v>110000000</v>
      </c>
      <c r="O15" s="3">
        <v>110143060</v>
      </c>
      <c r="P15" s="3">
        <v>110143120</v>
      </c>
      <c r="Q15" s="3">
        <v>110140001</v>
      </c>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c r="A16" s="3">
        <v>29</v>
      </c>
      <c r="B16" s="3">
        <v>27</v>
      </c>
      <c r="C16" s="3">
        <v>124158503</v>
      </c>
      <c r="D16" s="3">
        <v>124157802</v>
      </c>
      <c r="E16" s="3">
        <v>124157203</v>
      </c>
      <c r="F16" s="3">
        <v>124156603</v>
      </c>
      <c r="G16" s="3">
        <v>123467303</v>
      </c>
      <c r="H16" s="3">
        <v>114068103</v>
      </c>
      <c r="I16" s="3">
        <v>124156703</v>
      </c>
      <c r="J16" s="3">
        <v>124152003</v>
      </c>
      <c r="K16" s="3">
        <v>124154003</v>
      </c>
      <c r="L16" s="3">
        <v>124153503</v>
      </c>
      <c r="M16" s="3">
        <v>124159002</v>
      </c>
      <c r="N16" s="3">
        <v>124156503</v>
      </c>
      <c r="O16" s="3">
        <v>124151902</v>
      </c>
      <c r="P16" s="3">
        <v>124150503</v>
      </c>
      <c r="Q16" s="3">
        <v>124151607</v>
      </c>
      <c r="R16" s="3">
        <v>123000000</v>
      </c>
      <c r="S16" s="3">
        <v>124000000</v>
      </c>
      <c r="T16" s="3">
        <v>114000000</v>
      </c>
      <c r="U16" s="3">
        <v>125230001</v>
      </c>
      <c r="V16" s="3">
        <v>124153320</v>
      </c>
      <c r="W16" s="3">
        <v>124150003</v>
      </c>
      <c r="X16" s="3">
        <v>124153350</v>
      </c>
      <c r="Y16" s="3">
        <v>124152880</v>
      </c>
      <c r="Z16" s="3">
        <v>124150004</v>
      </c>
      <c r="AA16" s="3">
        <v>124150002</v>
      </c>
      <c r="AB16" s="3">
        <v>126510020</v>
      </c>
      <c r="AC16" s="3">
        <v>124152637</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96">
      <c r="A17" s="3">
        <v>31</v>
      </c>
      <c r="B17" s="3">
        <v>12</v>
      </c>
      <c r="C17" s="3">
        <v>106169003</v>
      </c>
      <c r="D17" s="3">
        <v>106167504</v>
      </c>
      <c r="E17" s="3">
        <v>106160303</v>
      </c>
      <c r="F17" s="3">
        <v>106168003</v>
      </c>
      <c r="G17" s="3">
        <v>106166503</v>
      </c>
      <c r="H17" s="3">
        <v>106161203</v>
      </c>
      <c r="I17" s="3">
        <v>104103603</v>
      </c>
      <c r="J17" s="3">
        <v>106161703</v>
      </c>
      <c r="K17" s="3">
        <v>106161357</v>
      </c>
      <c r="L17" s="3">
        <v>104101307</v>
      </c>
      <c r="M17" s="3">
        <v>106000000</v>
      </c>
      <c r="N17" s="3">
        <v>104000000</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96">
      <c r="A18" s="3">
        <v>33</v>
      </c>
      <c r="B18" s="3">
        <v>17</v>
      </c>
      <c r="C18" s="3">
        <v>110173003</v>
      </c>
      <c r="D18" s="3">
        <v>110173504</v>
      </c>
      <c r="E18" s="3">
        <v>128327303</v>
      </c>
      <c r="F18" s="3">
        <v>110177003</v>
      </c>
      <c r="G18" s="3">
        <v>110171003</v>
      </c>
      <c r="H18" s="3">
        <v>110171803</v>
      </c>
      <c r="I18" s="3">
        <v>106172003</v>
      </c>
      <c r="J18" s="3">
        <v>110179003</v>
      </c>
      <c r="K18" s="3">
        <v>110175003</v>
      </c>
      <c r="L18" s="3">
        <v>106333407</v>
      </c>
      <c r="M18" s="3">
        <v>128324207</v>
      </c>
      <c r="N18" s="3">
        <v>108070607</v>
      </c>
      <c r="O18" s="3">
        <v>108110307</v>
      </c>
      <c r="P18" s="3">
        <v>110171607</v>
      </c>
      <c r="Q18" s="3">
        <v>106000000</v>
      </c>
      <c r="R18" s="3">
        <v>110000000</v>
      </c>
      <c r="S18" s="3">
        <v>128000000</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6">
      <c r="A19" s="3">
        <v>35</v>
      </c>
      <c r="B19" s="3">
        <v>7</v>
      </c>
      <c r="C19" s="3">
        <v>110179003</v>
      </c>
      <c r="D19" s="3">
        <v>110183602</v>
      </c>
      <c r="E19" s="3">
        <v>117414003</v>
      </c>
      <c r="F19" s="3">
        <v>110171607</v>
      </c>
      <c r="G19" s="3">
        <v>117000000</v>
      </c>
      <c r="H19" s="3">
        <v>110000000</v>
      </c>
      <c r="I19" s="3">
        <v>101833400</v>
      </c>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6">
      <c r="A20" s="3">
        <v>37</v>
      </c>
      <c r="B20" s="3">
        <v>14</v>
      </c>
      <c r="C20" s="3">
        <v>116191203</v>
      </c>
      <c r="D20" s="3">
        <v>129545003</v>
      </c>
      <c r="E20" s="3">
        <v>116495103</v>
      </c>
      <c r="F20" s="3">
        <v>116197503</v>
      </c>
      <c r="G20" s="3">
        <v>116191103</v>
      </c>
      <c r="H20" s="3">
        <v>116191503</v>
      </c>
      <c r="I20" s="3">
        <v>116195004</v>
      </c>
      <c r="J20" s="3">
        <v>116191004</v>
      </c>
      <c r="K20" s="3">
        <v>117414807</v>
      </c>
      <c r="L20" s="3">
        <v>116495207</v>
      </c>
      <c r="M20" s="3">
        <v>129546907</v>
      </c>
      <c r="N20" s="3">
        <v>116191757</v>
      </c>
      <c r="O20" s="3">
        <v>129000000</v>
      </c>
      <c r="P20" s="3">
        <v>116000000</v>
      </c>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96">
      <c r="A21" s="3">
        <v>39</v>
      </c>
      <c r="B21" s="3">
        <v>14</v>
      </c>
      <c r="C21" s="3">
        <v>106617203</v>
      </c>
      <c r="D21" s="3">
        <v>105204703</v>
      </c>
      <c r="E21" s="3">
        <v>105251453</v>
      </c>
      <c r="F21" s="3">
        <v>105201033</v>
      </c>
      <c r="G21" s="3">
        <v>105259103</v>
      </c>
      <c r="H21" s="3">
        <v>105201352</v>
      </c>
      <c r="I21" s="3">
        <v>104433604</v>
      </c>
      <c r="J21" s="3">
        <v>105201407</v>
      </c>
      <c r="K21" s="3">
        <v>106619107</v>
      </c>
      <c r="L21" s="3">
        <v>104435107</v>
      </c>
      <c r="M21" s="3">
        <v>105252807</v>
      </c>
      <c r="N21" s="3">
        <v>106000000</v>
      </c>
      <c r="O21" s="3">
        <v>104000000</v>
      </c>
      <c r="P21" s="3">
        <v>105000000</v>
      </c>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96">
      <c r="A22" s="3">
        <v>41</v>
      </c>
      <c r="B22" s="3">
        <v>12</v>
      </c>
      <c r="C22" s="3">
        <v>115219002</v>
      </c>
      <c r="D22" s="3">
        <v>115211103</v>
      </c>
      <c r="E22" s="3">
        <v>115216503</v>
      </c>
      <c r="F22" s="3">
        <v>115211003</v>
      </c>
      <c r="G22" s="3">
        <v>115218003</v>
      </c>
      <c r="H22" s="3">
        <v>115218303</v>
      </c>
      <c r="I22" s="3">
        <v>115211603</v>
      </c>
      <c r="J22" s="3">
        <v>115210503</v>
      </c>
      <c r="K22" s="3">
        <v>115212503</v>
      </c>
      <c r="L22" s="3">
        <v>112282307</v>
      </c>
      <c r="M22" s="3">
        <v>115211657</v>
      </c>
      <c r="N22" s="3">
        <v>115000000</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96">
      <c r="A23" s="3">
        <v>43</v>
      </c>
      <c r="B23" s="3">
        <v>23</v>
      </c>
      <c r="C23" s="3">
        <v>115222504</v>
      </c>
      <c r="D23" s="3">
        <v>115229003</v>
      </c>
      <c r="E23" s="3">
        <v>129548803</v>
      </c>
      <c r="F23" s="3">
        <v>115228303</v>
      </c>
      <c r="G23" s="3">
        <v>115221753</v>
      </c>
      <c r="H23" s="3">
        <v>115228003</v>
      </c>
      <c r="I23" s="3">
        <v>115506003</v>
      </c>
      <c r="J23" s="3">
        <v>115221402</v>
      </c>
      <c r="K23" s="3">
        <v>115224003</v>
      </c>
      <c r="L23" s="3">
        <v>115222752</v>
      </c>
      <c r="M23" s="3">
        <v>115226003</v>
      </c>
      <c r="N23" s="3">
        <v>115226103</v>
      </c>
      <c r="O23" s="3">
        <v>129546907</v>
      </c>
      <c r="P23" s="3">
        <v>115211657</v>
      </c>
      <c r="Q23" s="3">
        <v>115221607</v>
      </c>
      <c r="R23" s="3">
        <v>129000000</v>
      </c>
      <c r="S23" s="3">
        <v>115000000</v>
      </c>
      <c r="T23" s="3">
        <v>115220001</v>
      </c>
      <c r="U23" s="3">
        <v>115227010</v>
      </c>
      <c r="V23" s="3">
        <v>115222343</v>
      </c>
      <c r="W23" s="3">
        <v>115223050</v>
      </c>
      <c r="X23" s="3">
        <v>115227871</v>
      </c>
      <c r="Y23" s="3">
        <v>115220002</v>
      </c>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96">
      <c r="A24" s="3">
        <v>45</v>
      </c>
      <c r="B24" s="3">
        <v>25</v>
      </c>
      <c r="C24" s="3">
        <v>125234502</v>
      </c>
      <c r="D24" s="3">
        <v>125235502</v>
      </c>
      <c r="E24" s="3">
        <v>125237702</v>
      </c>
      <c r="F24" s="3">
        <v>125235103</v>
      </c>
      <c r="G24" s="3">
        <v>124158503</v>
      </c>
      <c r="H24" s="3">
        <v>125239603</v>
      </c>
      <c r="I24" s="3">
        <v>125239652</v>
      </c>
      <c r="J24" s="3">
        <v>125234103</v>
      </c>
      <c r="K24" s="3">
        <v>125237903</v>
      </c>
      <c r="L24" s="3">
        <v>125239452</v>
      </c>
      <c r="M24" s="3">
        <v>125238402</v>
      </c>
      <c r="N24" s="3">
        <v>125237603</v>
      </c>
      <c r="O24" s="3">
        <v>125238502</v>
      </c>
      <c r="P24" s="3">
        <v>125236903</v>
      </c>
      <c r="Q24" s="3">
        <v>125231232</v>
      </c>
      <c r="R24" s="3">
        <v>124159002</v>
      </c>
      <c r="S24" s="3">
        <v>125231303</v>
      </c>
      <c r="T24" s="3">
        <v>124151607</v>
      </c>
      <c r="U24" s="3">
        <v>125232407</v>
      </c>
      <c r="V24" s="3">
        <v>124000000</v>
      </c>
      <c r="W24" s="3">
        <v>125000000</v>
      </c>
      <c r="X24" s="3">
        <v>125232950</v>
      </c>
      <c r="Y24" s="3">
        <v>125236827</v>
      </c>
      <c r="Z24" s="3">
        <v>125233517</v>
      </c>
      <c r="AA24" s="3">
        <v>125230002</v>
      </c>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spans="1:96">
      <c r="A25" s="3">
        <v>47</v>
      </c>
      <c r="B25" s="3">
        <v>11</v>
      </c>
      <c r="C25" s="3">
        <v>106272003</v>
      </c>
      <c r="D25" s="3">
        <v>109246003</v>
      </c>
      <c r="E25" s="3">
        <v>109422303</v>
      </c>
      <c r="F25" s="3">
        <v>106330703</v>
      </c>
      <c r="G25" s="3">
        <v>109248003</v>
      </c>
      <c r="H25" s="3">
        <v>109243503</v>
      </c>
      <c r="I25" s="3">
        <v>109420107</v>
      </c>
      <c r="J25" s="3">
        <v>106619107</v>
      </c>
      <c r="K25" s="3">
        <v>106333407</v>
      </c>
      <c r="L25" s="3">
        <v>109000000</v>
      </c>
      <c r="M25" s="3">
        <v>106000000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6">
      <c r="A26" s="3">
        <v>49</v>
      </c>
      <c r="B26" s="3">
        <v>19</v>
      </c>
      <c r="C26" s="3">
        <v>105253903</v>
      </c>
      <c r="D26" s="3">
        <v>105258503</v>
      </c>
      <c r="E26" s="3">
        <v>105257602</v>
      </c>
      <c r="F26" s="3">
        <v>105252602</v>
      </c>
      <c r="G26" s="3">
        <v>105253553</v>
      </c>
      <c r="H26" s="3">
        <v>105259103</v>
      </c>
      <c r="I26" s="3">
        <v>105258303</v>
      </c>
      <c r="J26" s="3">
        <v>105259703</v>
      </c>
      <c r="K26" s="3">
        <v>105254053</v>
      </c>
      <c r="L26" s="3">
        <v>105256553</v>
      </c>
      <c r="M26" s="3">
        <v>105251453</v>
      </c>
      <c r="N26" s="3">
        <v>105253303</v>
      </c>
      <c r="O26" s="3">
        <v>105254353</v>
      </c>
      <c r="P26" s="3">
        <v>105252807</v>
      </c>
      <c r="Q26" s="3">
        <v>105000000</v>
      </c>
      <c r="R26" s="3">
        <v>105250001</v>
      </c>
      <c r="S26" s="3">
        <v>105250004</v>
      </c>
      <c r="T26" s="3">
        <v>105252920</v>
      </c>
      <c r="U26" s="3">
        <v>105257512</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6">
      <c r="A27" s="3">
        <v>51</v>
      </c>
      <c r="B27" s="3">
        <v>14</v>
      </c>
      <c r="C27" s="3">
        <v>101268003</v>
      </c>
      <c r="D27" s="3">
        <v>101260303</v>
      </c>
      <c r="E27" s="3">
        <v>101262903</v>
      </c>
      <c r="F27" s="3">
        <v>101264003</v>
      </c>
      <c r="G27" s="3">
        <v>101261302</v>
      </c>
      <c r="H27" s="3">
        <v>107650603</v>
      </c>
      <c r="I27" s="3">
        <v>101260803</v>
      </c>
      <c r="J27" s="3">
        <v>107657503</v>
      </c>
      <c r="K27" s="3">
        <v>101262507</v>
      </c>
      <c r="L27" s="3">
        <v>101634207</v>
      </c>
      <c r="M27" s="3">
        <v>107651207</v>
      </c>
      <c r="N27" s="3">
        <v>101266007</v>
      </c>
      <c r="O27" s="3">
        <v>107000000</v>
      </c>
      <c r="P27" s="3">
        <v>101000000</v>
      </c>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6">
      <c r="A28" s="3">
        <v>53</v>
      </c>
      <c r="B28" s="3">
        <v>3</v>
      </c>
      <c r="C28" s="3">
        <v>106272003</v>
      </c>
      <c r="D28" s="3">
        <v>106619107</v>
      </c>
      <c r="E28" s="3">
        <v>106000000</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spans="1:96">
      <c r="A29" s="3">
        <v>55</v>
      </c>
      <c r="B29" s="3">
        <v>9</v>
      </c>
      <c r="C29" s="3">
        <v>112283003</v>
      </c>
      <c r="D29" s="3">
        <v>112289003</v>
      </c>
      <c r="E29" s="3">
        <v>112281302</v>
      </c>
      <c r="F29" s="3">
        <v>112286003</v>
      </c>
      <c r="G29" s="3">
        <v>112282004</v>
      </c>
      <c r="H29" s="3">
        <v>115218003</v>
      </c>
      <c r="I29" s="3">
        <v>112282307</v>
      </c>
      <c r="J29" s="3">
        <v>112000000</v>
      </c>
      <c r="K29" s="3">
        <v>115000000</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row>
    <row r="30" spans="1:96">
      <c r="A30" s="3">
        <v>57</v>
      </c>
      <c r="B30" s="3">
        <v>5</v>
      </c>
      <c r="C30" s="3">
        <v>111292304</v>
      </c>
      <c r="D30" s="3">
        <v>111297504</v>
      </c>
      <c r="E30" s="3">
        <v>111291304</v>
      </c>
      <c r="F30" s="3">
        <v>111292507</v>
      </c>
      <c r="G30" s="3">
        <v>111000000</v>
      </c>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row>
    <row r="31" spans="1:96">
      <c r="A31" s="3">
        <v>59</v>
      </c>
      <c r="B31" s="3">
        <v>7</v>
      </c>
      <c r="C31" s="3">
        <v>101301303</v>
      </c>
      <c r="D31" s="3">
        <v>101308503</v>
      </c>
      <c r="E31" s="3">
        <v>101306503</v>
      </c>
      <c r="F31" s="3">
        <v>101301403</v>
      </c>
      <c r="G31" s="3">
        <v>101303503</v>
      </c>
      <c r="H31" s="3">
        <v>101302607</v>
      </c>
      <c r="I31" s="3">
        <v>101000000</v>
      </c>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row>
    <row r="32" spans="1:96">
      <c r="A32" s="3">
        <v>61</v>
      </c>
      <c r="B32" s="3">
        <v>13</v>
      </c>
      <c r="C32" s="3">
        <v>111316003</v>
      </c>
      <c r="D32" s="3">
        <v>108058003</v>
      </c>
      <c r="E32" s="3">
        <v>111312503</v>
      </c>
      <c r="F32" s="3">
        <v>111317503</v>
      </c>
      <c r="G32" s="3">
        <v>111312804</v>
      </c>
      <c r="H32" s="3">
        <v>108078003</v>
      </c>
      <c r="I32" s="3">
        <v>111312607</v>
      </c>
      <c r="J32" s="3">
        <v>108051307</v>
      </c>
      <c r="K32" s="3">
        <v>108070607</v>
      </c>
      <c r="L32" s="3">
        <v>111000000</v>
      </c>
      <c r="M32" s="3">
        <v>108000000</v>
      </c>
      <c r="N32" s="3">
        <v>111315438</v>
      </c>
      <c r="O32" s="3">
        <v>111440001</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row>
    <row r="33" spans="1:96">
      <c r="A33" s="3">
        <v>63</v>
      </c>
      <c r="B33" s="3">
        <v>18</v>
      </c>
      <c r="C33" s="3">
        <v>128030603</v>
      </c>
      <c r="D33" s="3">
        <v>128323703</v>
      </c>
      <c r="E33" s="3">
        <v>128326303</v>
      </c>
      <c r="F33" s="3">
        <v>110173504</v>
      </c>
      <c r="G33" s="3">
        <v>128328003</v>
      </c>
      <c r="H33" s="3">
        <v>128030852</v>
      </c>
      <c r="I33" s="3">
        <v>128325203</v>
      </c>
      <c r="J33" s="3">
        <v>128321103</v>
      </c>
      <c r="K33" s="3">
        <v>128323303</v>
      </c>
      <c r="L33" s="3">
        <v>128327303</v>
      </c>
      <c r="M33" s="3">
        <v>106338003</v>
      </c>
      <c r="N33" s="3">
        <v>128324207</v>
      </c>
      <c r="O33" s="3">
        <v>106333407</v>
      </c>
      <c r="P33" s="3">
        <v>108110307</v>
      </c>
      <c r="Q33" s="3">
        <v>128034607</v>
      </c>
      <c r="R33" s="3">
        <v>110000000</v>
      </c>
      <c r="S33" s="3">
        <v>106000000</v>
      </c>
      <c r="T33" s="3">
        <v>128000000</v>
      </c>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row>
    <row r="34" spans="1:96">
      <c r="A34" s="3">
        <v>65</v>
      </c>
      <c r="B34" s="3">
        <v>8</v>
      </c>
      <c r="C34" s="3">
        <v>106330703</v>
      </c>
      <c r="D34" s="3">
        <v>106330803</v>
      </c>
      <c r="E34" s="3">
        <v>106172003</v>
      </c>
      <c r="F34" s="3">
        <v>106338003</v>
      </c>
      <c r="G34" s="3">
        <v>106161703</v>
      </c>
      <c r="H34" s="3">
        <v>106333407</v>
      </c>
      <c r="I34" s="3">
        <v>106161357</v>
      </c>
      <c r="J34" s="3">
        <v>106000000</v>
      </c>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row>
    <row r="35" spans="1:96">
      <c r="A35" s="3">
        <v>67</v>
      </c>
      <c r="B35" s="3">
        <v>7</v>
      </c>
      <c r="C35" s="3">
        <v>115503004</v>
      </c>
      <c r="D35" s="3">
        <v>111343603</v>
      </c>
      <c r="E35" s="3">
        <v>115211657</v>
      </c>
      <c r="F35" s="3">
        <v>116606707</v>
      </c>
      <c r="G35" s="3">
        <v>111444307</v>
      </c>
      <c r="H35" s="3">
        <v>111000000</v>
      </c>
      <c r="I35" s="3">
        <v>115000000</v>
      </c>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row>
    <row r="36" spans="1:96">
      <c r="A36" s="3">
        <v>69</v>
      </c>
      <c r="B36" s="3">
        <v>18</v>
      </c>
      <c r="C36" s="3">
        <v>119357402</v>
      </c>
      <c r="D36" s="3">
        <v>119350303</v>
      </c>
      <c r="E36" s="3">
        <v>119354603</v>
      </c>
      <c r="F36" s="3">
        <v>119356603</v>
      </c>
      <c r="G36" s="3">
        <v>119358403</v>
      </c>
      <c r="H36" s="3">
        <v>119357003</v>
      </c>
      <c r="I36" s="3">
        <v>119356503</v>
      </c>
      <c r="J36" s="3">
        <v>119665003</v>
      </c>
      <c r="K36" s="3">
        <v>119351303</v>
      </c>
      <c r="L36" s="3">
        <v>119583003</v>
      </c>
      <c r="M36" s="3">
        <v>119352203</v>
      </c>
      <c r="N36" s="3">
        <v>119355503</v>
      </c>
      <c r="O36" s="3">
        <v>119354207</v>
      </c>
      <c r="P36" s="3">
        <v>118408607</v>
      </c>
      <c r="Q36" s="3">
        <v>119584707</v>
      </c>
      <c r="R36" s="3">
        <v>119000000</v>
      </c>
      <c r="S36" s="3">
        <v>119350001</v>
      </c>
      <c r="T36" s="3">
        <v>119355028</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row>
    <row r="37" spans="1:96">
      <c r="A37" s="3">
        <v>71</v>
      </c>
      <c r="B37" s="3">
        <v>25</v>
      </c>
      <c r="C37" s="3">
        <v>113362403</v>
      </c>
      <c r="D37" s="3">
        <v>113361303</v>
      </c>
      <c r="E37" s="3">
        <v>113362303</v>
      </c>
      <c r="F37" s="3">
        <v>113361503</v>
      </c>
      <c r="G37" s="3">
        <v>113361703</v>
      </c>
      <c r="H37" s="3">
        <v>113367003</v>
      </c>
      <c r="I37" s="3">
        <v>113365303</v>
      </c>
      <c r="J37" s="3">
        <v>113362203</v>
      </c>
      <c r="K37" s="3">
        <v>113369003</v>
      </c>
      <c r="L37" s="3">
        <v>113363603</v>
      </c>
      <c r="M37" s="3">
        <v>113363103</v>
      </c>
      <c r="N37" s="3">
        <v>113364403</v>
      </c>
      <c r="O37" s="3">
        <v>113364002</v>
      </c>
      <c r="P37" s="3">
        <v>113364503</v>
      </c>
      <c r="Q37" s="3">
        <v>113362603</v>
      </c>
      <c r="R37" s="3">
        <v>114061103</v>
      </c>
      <c r="S37" s="3">
        <v>124156503</v>
      </c>
      <c r="T37" s="3">
        <v>113365203</v>
      </c>
      <c r="U37" s="3">
        <v>124151607</v>
      </c>
      <c r="V37" s="3">
        <v>114060557</v>
      </c>
      <c r="W37" s="3">
        <v>113363807</v>
      </c>
      <c r="X37" s="3">
        <v>124000000</v>
      </c>
      <c r="Y37" s="3">
        <v>113000000</v>
      </c>
      <c r="Z37" s="3">
        <v>114000000</v>
      </c>
      <c r="AA37" s="3">
        <v>113362940</v>
      </c>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row>
    <row r="38" spans="1:96">
      <c r="A38" s="3">
        <v>73</v>
      </c>
      <c r="B38" s="3">
        <v>13</v>
      </c>
      <c r="C38" s="3">
        <v>104375302</v>
      </c>
      <c r="D38" s="3">
        <v>104378003</v>
      </c>
      <c r="E38" s="3">
        <v>104372003</v>
      </c>
      <c r="F38" s="3">
        <v>104374003</v>
      </c>
      <c r="G38" s="3">
        <v>127041603</v>
      </c>
      <c r="H38" s="3">
        <v>104377003</v>
      </c>
      <c r="I38" s="3">
        <v>104375003</v>
      </c>
      <c r="J38" s="3">
        <v>104376203</v>
      </c>
      <c r="K38" s="3">
        <v>104375203</v>
      </c>
      <c r="L38" s="3">
        <v>104374207</v>
      </c>
      <c r="M38" s="3">
        <v>127041307</v>
      </c>
      <c r="N38" s="3">
        <v>104000000</v>
      </c>
      <c r="O38" s="3">
        <v>127000000</v>
      </c>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row>
    <row r="39" spans="1:96">
      <c r="A39" s="3">
        <v>75</v>
      </c>
      <c r="B39" s="3">
        <v>8</v>
      </c>
      <c r="C39" s="3">
        <v>113381303</v>
      </c>
      <c r="D39" s="3">
        <v>113384603</v>
      </c>
      <c r="E39" s="3">
        <v>113385003</v>
      </c>
      <c r="F39" s="3">
        <v>113382303</v>
      </c>
      <c r="G39" s="3">
        <v>113385303</v>
      </c>
      <c r="H39" s="3">
        <v>113380303</v>
      </c>
      <c r="I39" s="3">
        <v>113384307</v>
      </c>
      <c r="J39" s="3">
        <v>113000000</v>
      </c>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row>
    <row r="40" spans="1:96">
      <c r="A40" s="3">
        <v>77</v>
      </c>
      <c r="B40" s="3">
        <v>22</v>
      </c>
      <c r="C40" s="3">
        <v>121392303</v>
      </c>
      <c r="D40" s="3">
        <v>121394603</v>
      </c>
      <c r="E40" s="3">
        <v>121395703</v>
      </c>
      <c r="F40" s="3">
        <v>121395603</v>
      </c>
      <c r="G40" s="3">
        <v>121397803</v>
      </c>
      <c r="H40" s="3">
        <v>121394503</v>
      </c>
      <c r="I40" s="3">
        <v>120481002</v>
      </c>
      <c r="J40" s="3">
        <v>121395103</v>
      </c>
      <c r="K40" s="3">
        <v>121390302</v>
      </c>
      <c r="L40" s="3">
        <v>121391303</v>
      </c>
      <c r="M40" s="3">
        <v>121393007</v>
      </c>
      <c r="N40" s="3">
        <v>120481107</v>
      </c>
      <c r="O40" s="3">
        <v>121000000</v>
      </c>
      <c r="P40" s="3">
        <v>120000000</v>
      </c>
      <c r="Q40" s="3">
        <v>121395526</v>
      </c>
      <c r="R40" s="3">
        <v>121395927</v>
      </c>
      <c r="S40" s="3">
        <v>175390169</v>
      </c>
      <c r="T40" s="3">
        <v>121393330</v>
      </c>
      <c r="U40" s="3">
        <v>121394017</v>
      </c>
      <c r="V40" s="3">
        <v>121399898</v>
      </c>
      <c r="W40" s="3">
        <v>121398065</v>
      </c>
      <c r="X40" s="3">
        <v>188392660</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row>
    <row r="41" spans="1:96">
      <c r="A41" s="3">
        <v>79</v>
      </c>
      <c r="B41" s="3">
        <v>18</v>
      </c>
      <c r="C41" s="3">
        <v>118403302</v>
      </c>
      <c r="D41" s="3">
        <v>116191103</v>
      </c>
      <c r="E41" s="3">
        <v>118409203</v>
      </c>
      <c r="F41" s="3">
        <v>118401603</v>
      </c>
      <c r="G41" s="3">
        <v>118406003</v>
      </c>
      <c r="H41" s="3">
        <v>118409302</v>
      </c>
      <c r="I41" s="3">
        <v>118403003</v>
      </c>
      <c r="J41" s="3">
        <v>118406602</v>
      </c>
      <c r="K41" s="3">
        <v>118402603</v>
      </c>
      <c r="L41" s="3">
        <v>118403903</v>
      </c>
      <c r="M41" s="3">
        <v>118408852</v>
      </c>
      <c r="N41" s="3">
        <v>118401403</v>
      </c>
      <c r="O41" s="3">
        <v>118408607</v>
      </c>
      <c r="P41" s="3">
        <v>118408707</v>
      </c>
      <c r="Q41" s="3">
        <v>116191757</v>
      </c>
      <c r="R41" s="3">
        <v>118000000</v>
      </c>
      <c r="S41" s="3">
        <v>116000000</v>
      </c>
      <c r="T41" s="3">
        <v>118400001</v>
      </c>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row>
    <row r="42" spans="1:96">
      <c r="A42" s="3">
        <v>81</v>
      </c>
      <c r="B42" s="3">
        <v>14</v>
      </c>
      <c r="C42" s="3">
        <v>117414003</v>
      </c>
      <c r="D42" s="3">
        <v>117415004</v>
      </c>
      <c r="E42" s="3">
        <v>117416103</v>
      </c>
      <c r="F42" s="3">
        <v>117081003</v>
      </c>
      <c r="G42" s="3">
        <v>117417202</v>
      </c>
      <c r="H42" s="3">
        <v>117415103</v>
      </c>
      <c r="I42" s="3">
        <v>117412003</v>
      </c>
      <c r="J42" s="3">
        <v>117597003</v>
      </c>
      <c r="K42" s="3">
        <v>117415303</v>
      </c>
      <c r="L42" s="3">
        <v>117414203</v>
      </c>
      <c r="M42" s="3">
        <v>117598503</v>
      </c>
      <c r="N42" s="3">
        <v>117080607</v>
      </c>
      <c r="O42" s="3">
        <v>117414807</v>
      </c>
      <c r="P42" s="3">
        <v>117000000</v>
      </c>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row>
    <row r="43" spans="1:96">
      <c r="A43" s="3">
        <v>83</v>
      </c>
      <c r="B43" s="3">
        <v>8</v>
      </c>
      <c r="C43" s="3">
        <v>109426303</v>
      </c>
      <c r="D43" s="3">
        <v>109427503</v>
      </c>
      <c r="E43" s="3">
        <v>109420803</v>
      </c>
      <c r="F43" s="3">
        <v>109422303</v>
      </c>
      <c r="G43" s="3">
        <v>109537504</v>
      </c>
      <c r="H43" s="3">
        <v>109426003</v>
      </c>
      <c r="I43" s="3">
        <v>109420107</v>
      </c>
      <c r="J43" s="3">
        <v>109000000</v>
      </c>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row>
    <row r="44" spans="1:96">
      <c r="A44" s="3">
        <v>85</v>
      </c>
      <c r="B44" s="3">
        <v>20</v>
      </c>
      <c r="C44" s="3">
        <v>104433303</v>
      </c>
      <c r="D44" s="3">
        <v>104433903</v>
      </c>
      <c r="E44" s="3">
        <v>104435603</v>
      </c>
      <c r="F44" s="3">
        <v>104431304</v>
      </c>
      <c r="G44" s="3">
        <v>104432903</v>
      </c>
      <c r="H44" s="3">
        <v>104435003</v>
      </c>
      <c r="I44" s="3">
        <v>104432803</v>
      </c>
      <c r="J44" s="3">
        <v>104432503</v>
      </c>
      <c r="K44" s="3">
        <v>104435303</v>
      </c>
      <c r="L44" s="3">
        <v>104435703</v>
      </c>
      <c r="M44" s="3">
        <v>104433604</v>
      </c>
      <c r="N44" s="3">
        <v>105201352</v>
      </c>
      <c r="O44" s="3">
        <v>104378003</v>
      </c>
      <c r="P44" s="3">
        <v>104437503</v>
      </c>
      <c r="Q44" s="3">
        <v>104374207</v>
      </c>
      <c r="R44" s="3">
        <v>104435107</v>
      </c>
      <c r="S44" s="3">
        <v>105201407</v>
      </c>
      <c r="T44" s="3">
        <v>104000000</v>
      </c>
      <c r="U44" s="3">
        <v>105000000</v>
      </c>
      <c r="V44" s="3">
        <v>104432830</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row>
    <row r="45" spans="1:96">
      <c r="A45" s="3">
        <v>87</v>
      </c>
      <c r="B45" s="3">
        <v>5</v>
      </c>
      <c r="C45" s="3">
        <v>111444602</v>
      </c>
      <c r="D45" s="3">
        <v>111316003</v>
      </c>
      <c r="E45" s="3">
        <v>111444307</v>
      </c>
      <c r="F45" s="3">
        <v>111312607</v>
      </c>
      <c r="G45" s="3">
        <v>111000000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row>
    <row r="46" spans="1:96">
      <c r="A46" s="3">
        <v>89</v>
      </c>
      <c r="B46" s="3">
        <v>7</v>
      </c>
      <c r="C46" s="3">
        <v>120456003</v>
      </c>
      <c r="D46" s="3">
        <v>120455403</v>
      </c>
      <c r="E46" s="3">
        <v>120452003</v>
      </c>
      <c r="F46" s="3">
        <v>120455203</v>
      </c>
      <c r="G46" s="3">
        <v>120454507</v>
      </c>
      <c r="H46" s="3">
        <v>120000000</v>
      </c>
      <c r="I46" s="3">
        <v>120450003</v>
      </c>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row>
    <row r="47" spans="1:96">
      <c r="A47" s="3">
        <v>91</v>
      </c>
      <c r="B47" s="3">
        <v>33</v>
      </c>
      <c r="C47" s="3">
        <v>123468603</v>
      </c>
      <c r="D47" s="3">
        <v>123465702</v>
      </c>
      <c r="E47" s="3">
        <v>114060753</v>
      </c>
      <c r="F47" s="3">
        <v>123463603</v>
      </c>
      <c r="G47" s="3">
        <v>123465303</v>
      </c>
      <c r="H47" s="3">
        <v>123469303</v>
      </c>
      <c r="I47" s="3">
        <v>123463803</v>
      </c>
      <c r="J47" s="3">
        <v>123467303</v>
      </c>
      <c r="K47" s="3">
        <v>123460504</v>
      </c>
      <c r="L47" s="3">
        <v>123466403</v>
      </c>
      <c r="M47" s="3">
        <v>123468402</v>
      </c>
      <c r="N47" s="3">
        <v>123464603</v>
      </c>
      <c r="O47" s="3">
        <v>123467203</v>
      </c>
      <c r="P47" s="3">
        <v>123468303</v>
      </c>
      <c r="Q47" s="3">
        <v>123464502</v>
      </c>
      <c r="R47" s="3">
        <v>123461302</v>
      </c>
      <c r="S47" s="3">
        <v>123466103</v>
      </c>
      <c r="T47" s="3">
        <v>123465602</v>
      </c>
      <c r="U47" s="3">
        <v>123468503</v>
      </c>
      <c r="V47" s="3">
        <v>123460302</v>
      </c>
      <c r="W47" s="3">
        <v>123466303</v>
      </c>
      <c r="X47" s="3">
        <v>123467103</v>
      </c>
      <c r="Y47" s="3">
        <v>123461602</v>
      </c>
      <c r="Z47" s="3">
        <v>123463507</v>
      </c>
      <c r="AA47" s="3">
        <v>123460957</v>
      </c>
      <c r="AB47" s="3">
        <v>114060557</v>
      </c>
      <c r="AC47" s="3">
        <v>123465507</v>
      </c>
      <c r="AD47" s="3">
        <v>124151607</v>
      </c>
      <c r="AE47" s="3">
        <v>123469007</v>
      </c>
      <c r="AF47" s="3">
        <v>123000000</v>
      </c>
      <c r="AG47" s="3">
        <v>114000000</v>
      </c>
      <c r="AH47" s="3">
        <v>123463370</v>
      </c>
      <c r="AI47" s="3">
        <v>123460001</v>
      </c>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row>
    <row r="48" spans="1:96">
      <c r="A48" s="3">
        <v>93</v>
      </c>
      <c r="B48" s="3">
        <v>5</v>
      </c>
      <c r="C48" s="3">
        <v>116498003</v>
      </c>
      <c r="D48" s="3">
        <v>116471803</v>
      </c>
      <c r="E48" s="3">
        <v>116191757</v>
      </c>
      <c r="F48" s="3">
        <v>117414807</v>
      </c>
      <c r="G48" s="3">
        <v>116000000</v>
      </c>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row>
    <row r="49" spans="1:96">
      <c r="A49" s="3">
        <v>95</v>
      </c>
      <c r="B49" s="3">
        <v>19</v>
      </c>
      <c r="C49" s="3">
        <v>120484903</v>
      </c>
      <c r="D49" s="3">
        <v>120484803</v>
      </c>
      <c r="E49" s="3">
        <v>121394503</v>
      </c>
      <c r="F49" s="3">
        <v>120481002</v>
      </c>
      <c r="G49" s="3">
        <v>120488603</v>
      </c>
      <c r="H49" s="3">
        <v>120480803</v>
      </c>
      <c r="I49" s="3">
        <v>121391303</v>
      </c>
      <c r="J49" s="3">
        <v>120486003</v>
      </c>
      <c r="K49" s="3">
        <v>120485603</v>
      </c>
      <c r="L49" s="3">
        <v>120483302</v>
      </c>
      <c r="M49" s="3">
        <v>120481107</v>
      </c>
      <c r="N49" s="3">
        <v>121393007</v>
      </c>
      <c r="O49" s="3">
        <v>120483007</v>
      </c>
      <c r="P49" s="3">
        <v>120000000</v>
      </c>
      <c r="Q49" s="3">
        <v>121000000</v>
      </c>
      <c r="R49" s="3">
        <v>120486892</v>
      </c>
      <c r="S49" s="3">
        <v>120480002</v>
      </c>
      <c r="T49" s="3">
        <v>139481451</v>
      </c>
      <c r="U49" s="3">
        <v>120483170</v>
      </c>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row>
    <row r="50" spans="1:96">
      <c r="A50" s="3">
        <v>97</v>
      </c>
      <c r="B50" s="3">
        <v>13</v>
      </c>
      <c r="C50" s="3">
        <v>116197503</v>
      </c>
      <c r="D50" s="3">
        <v>116495103</v>
      </c>
      <c r="E50" s="3">
        <v>116496603</v>
      </c>
      <c r="F50" s="3">
        <v>116493503</v>
      </c>
      <c r="G50" s="3">
        <v>116471803</v>
      </c>
      <c r="H50" s="3">
        <v>116495003</v>
      </c>
      <c r="I50" s="3">
        <v>116498003</v>
      </c>
      <c r="J50" s="3">
        <v>116496503</v>
      </c>
      <c r="K50" s="3">
        <v>116495207</v>
      </c>
      <c r="L50" s="3">
        <v>117414807</v>
      </c>
      <c r="M50" s="3">
        <v>116606707</v>
      </c>
      <c r="N50" s="3">
        <v>116191757</v>
      </c>
      <c r="O50" s="3">
        <v>116000000</v>
      </c>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row>
    <row r="51" spans="1:96">
      <c r="A51" s="3">
        <v>99</v>
      </c>
      <c r="B51" s="3">
        <v>9</v>
      </c>
      <c r="C51" s="3">
        <v>112282004</v>
      </c>
      <c r="D51" s="3">
        <v>115506003</v>
      </c>
      <c r="E51" s="3">
        <v>115503004</v>
      </c>
      <c r="F51" s="3">
        <v>115504003</v>
      </c>
      <c r="G51" s="3">
        <v>115508003</v>
      </c>
      <c r="H51" s="3">
        <v>112282307</v>
      </c>
      <c r="I51" s="3">
        <v>115211657</v>
      </c>
      <c r="J51" s="3">
        <v>112000000</v>
      </c>
      <c r="K51" s="3">
        <v>115000000</v>
      </c>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row>
    <row r="52" spans="1:96">
      <c r="A52" s="3">
        <v>101</v>
      </c>
      <c r="B52" s="3">
        <v>88</v>
      </c>
      <c r="C52" s="3">
        <v>126515001</v>
      </c>
      <c r="D52" s="3">
        <v>126511563</v>
      </c>
      <c r="E52" s="3">
        <v>126512039</v>
      </c>
      <c r="F52" s="3">
        <v>126518795</v>
      </c>
      <c r="G52" s="3">
        <v>126518004</v>
      </c>
      <c r="H52" s="3">
        <v>126514059</v>
      </c>
      <c r="I52" s="3">
        <v>126513380</v>
      </c>
      <c r="J52" s="3">
        <v>126513400</v>
      </c>
      <c r="K52" s="3">
        <v>126513070</v>
      </c>
      <c r="L52" s="3">
        <v>147513703</v>
      </c>
      <c r="M52" s="3">
        <v>126515691</v>
      </c>
      <c r="N52" s="3">
        <v>133513315</v>
      </c>
      <c r="O52" s="3">
        <v>126516457</v>
      </c>
      <c r="P52" s="3">
        <v>126510006</v>
      </c>
      <c r="Q52" s="3">
        <v>126513160</v>
      </c>
      <c r="R52" s="3">
        <v>126513000</v>
      </c>
      <c r="S52" s="3">
        <v>126512990</v>
      </c>
      <c r="T52" s="3">
        <v>126512960</v>
      </c>
      <c r="U52" s="3">
        <v>185515523</v>
      </c>
      <c r="V52" s="3">
        <v>126513270</v>
      </c>
      <c r="W52" s="3">
        <v>126513415</v>
      </c>
      <c r="X52" s="3">
        <v>126517442</v>
      </c>
      <c r="Y52" s="3">
        <v>126512980</v>
      </c>
      <c r="Z52" s="3">
        <v>126510001</v>
      </c>
      <c r="AA52" s="3">
        <v>126512674</v>
      </c>
      <c r="AB52" s="3">
        <v>126510010</v>
      </c>
      <c r="AC52" s="3">
        <v>126513230</v>
      </c>
      <c r="AD52" s="3">
        <v>126510015</v>
      </c>
      <c r="AE52" s="3">
        <v>126513250</v>
      </c>
      <c r="AF52" s="3">
        <v>126510023</v>
      </c>
      <c r="AG52" s="3">
        <v>126519392</v>
      </c>
      <c r="AH52" s="3">
        <v>126513452</v>
      </c>
      <c r="AI52" s="3">
        <v>173515368</v>
      </c>
      <c r="AJ52" s="3">
        <v>108515107</v>
      </c>
      <c r="AK52" s="3">
        <v>126510014</v>
      </c>
      <c r="AL52" s="3">
        <v>151514721</v>
      </c>
      <c r="AM52" s="3">
        <v>126510019</v>
      </c>
      <c r="AN52" s="3">
        <v>126510929</v>
      </c>
      <c r="AO52" s="3">
        <v>126511624</v>
      </c>
      <c r="AP52" s="3">
        <v>126510008</v>
      </c>
      <c r="AQ52" s="3">
        <v>126513020</v>
      </c>
      <c r="AR52" s="3">
        <v>104510394</v>
      </c>
      <c r="AS52" s="3">
        <v>126518547</v>
      </c>
      <c r="AT52" s="3">
        <v>114514135</v>
      </c>
      <c r="AU52" s="3">
        <v>126512850</v>
      </c>
      <c r="AV52" s="3">
        <v>126513420</v>
      </c>
      <c r="AW52" s="3">
        <v>126510016</v>
      </c>
      <c r="AX52" s="3">
        <v>126513210</v>
      </c>
      <c r="AY52" s="3">
        <v>126510004</v>
      </c>
      <c r="AZ52" s="3">
        <v>126519476</v>
      </c>
      <c r="BA52" s="3">
        <v>126513440</v>
      </c>
      <c r="BB52" s="3">
        <v>126512840</v>
      </c>
      <c r="BC52" s="3">
        <v>126516724</v>
      </c>
      <c r="BD52" s="3">
        <v>126511530</v>
      </c>
      <c r="BE52" s="3">
        <v>126519644</v>
      </c>
      <c r="BF52" s="3">
        <v>182514568</v>
      </c>
      <c r="BG52" s="3">
        <v>126517643</v>
      </c>
      <c r="BH52" s="3">
        <v>126510002</v>
      </c>
      <c r="BI52" s="3">
        <v>126514864</v>
      </c>
      <c r="BJ52" s="3">
        <v>126513100</v>
      </c>
      <c r="BK52" s="3">
        <v>126510009</v>
      </c>
      <c r="BL52" s="3">
        <v>126519433</v>
      </c>
      <c r="BM52" s="3">
        <v>126510013</v>
      </c>
      <c r="BN52" s="3">
        <v>126510022</v>
      </c>
      <c r="BO52" s="3">
        <v>192518422</v>
      </c>
      <c r="BP52" s="3">
        <v>103519376</v>
      </c>
      <c r="BQ52" s="3">
        <v>126513280</v>
      </c>
      <c r="BR52" s="3">
        <v>126513450</v>
      </c>
      <c r="BS52" s="3">
        <v>126512870</v>
      </c>
      <c r="BT52" s="3">
        <v>126513480</v>
      </c>
      <c r="BU52" s="3">
        <v>126515492</v>
      </c>
      <c r="BV52" s="3">
        <v>126513510</v>
      </c>
      <c r="BW52" s="3">
        <v>126518118</v>
      </c>
      <c r="BX52" s="3">
        <v>126510005</v>
      </c>
      <c r="BY52" s="3">
        <v>126513734</v>
      </c>
      <c r="BZ52" s="3">
        <v>126511748</v>
      </c>
      <c r="CA52" s="3">
        <v>168513758</v>
      </c>
      <c r="CB52" s="3">
        <v>126513290</v>
      </c>
      <c r="CC52" s="3">
        <v>126513110</v>
      </c>
      <c r="CD52" s="3">
        <v>126510021</v>
      </c>
      <c r="CE52" s="3">
        <v>126510011</v>
      </c>
      <c r="CF52" s="3">
        <v>126519434</v>
      </c>
      <c r="CG52" s="3">
        <v>126513117</v>
      </c>
      <c r="CH52" s="3">
        <v>181519176</v>
      </c>
      <c r="CI52" s="3">
        <v>126517286</v>
      </c>
      <c r="CJ52" s="3">
        <v>126513150</v>
      </c>
      <c r="CK52" s="3">
        <v>126510007</v>
      </c>
      <c r="CL52" s="3">
        <v>100510000</v>
      </c>
      <c r="CM52" s="3"/>
      <c r="CN52" s="3"/>
      <c r="CO52" s="3"/>
      <c r="CP52" s="3"/>
      <c r="CQ52" s="3"/>
      <c r="CR52" s="3"/>
    </row>
    <row r="53" spans="1:96">
      <c r="A53" s="3">
        <v>103</v>
      </c>
      <c r="B53" s="3">
        <v>6</v>
      </c>
      <c r="C53" s="3">
        <v>120452003</v>
      </c>
      <c r="D53" s="3">
        <v>119648303</v>
      </c>
      <c r="E53" s="3">
        <v>120522003</v>
      </c>
      <c r="F53" s="3">
        <v>120454507</v>
      </c>
      <c r="G53" s="3">
        <v>120000000</v>
      </c>
      <c r="H53" s="3">
        <v>119000000</v>
      </c>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row>
    <row r="54" spans="1:96">
      <c r="A54" s="3">
        <v>105</v>
      </c>
      <c r="B54" s="3">
        <v>10</v>
      </c>
      <c r="C54" s="3">
        <v>109537504</v>
      </c>
      <c r="D54" s="3">
        <v>109532804</v>
      </c>
      <c r="E54" s="3">
        <v>109531304</v>
      </c>
      <c r="F54" s="3">
        <v>110183602</v>
      </c>
      <c r="G54" s="3">
        <v>109535504</v>
      </c>
      <c r="H54" s="3">
        <v>109530304</v>
      </c>
      <c r="I54" s="3">
        <v>109426303</v>
      </c>
      <c r="J54" s="3">
        <v>109420107</v>
      </c>
      <c r="K54" s="3">
        <v>109000000</v>
      </c>
      <c r="L54" s="3">
        <v>110000000</v>
      </c>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row>
    <row r="55" spans="1:96">
      <c r="A55" s="3">
        <v>107</v>
      </c>
      <c r="B55" s="3">
        <v>20</v>
      </c>
      <c r="C55" s="3">
        <v>129546003</v>
      </c>
      <c r="D55" s="3">
        <v>129547203</v>
      </c>
      <c r="E55" s="3">
        <v>129548803</v>
      </c>
      <c r="F55" s="3">
        <v>129540803</v>
      </c>
      <c r="G55" s="3">
        <v>121136603</v>
      </c>
      <c r="H55" s="3">
        <v>129547803</v>
      </c>
      <c r="I55" s="3">
        <v>129547603</v>
      </c>
      <c r="J55" s="3">
        <v>129544703</v>
      </c>
      <c r="K55" s="3">
        <v>118403302</v>
      </c>
      <c r="L55" s="3">
        <v>129546103</v>
      </c>
      <c r="M55" s="3">
        <v>129545003</v>
      </c>
      <c r="N55" s="3">
        <v>129547303</v>
      </c>
      <c r="O55" s="3">
        <v>129546803</v>
      </c>
      <c r="P55" s="3">
        <v>129544503</v>
      </c>
      <c r="Q55" s="3">
        <v>129546907</v>
      </c>
      <c r="R55" s="3">
        <v>121131507</v>
      </c>
      <c r="S55" s="3">
        <v>121000000</v>
      </c>
      <c r="T55" s="3">
        <v>118000000</v>
      </c>
      <c r="U55" s="3">
        <v>129000000</v>
      </c>
      <c r="V55" s="3">
        <v>129544907</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row>
    <row r="56" spans="1:96">
      <c r="A56" s="3">
        <v>109</v>
      </c>
      <c r="B56" s="3">
        <v>4</v>
      </c>
      <c r="C56" s="3">
        <v>116557103</v>
      </c>
      <c r="D56" s="3">
        <v>116555003</v>
      </c>
      <c r="E56" s="3">
        <v>116606707</v>
      </c>
      <c r="F56" s="3">
        <v>116000000</v>
      </c>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row>
    <row r="57" spans="1:96">
      <c r="A57" s="3">
        <v>111</v>
      </c>
      <c r="B57" s="3">
        <v>14</v>
      </c>
      <c r="C57" s="3">
        <v>108567404</v>
      </c>
      <c r="D57" s="3">
        <v>108567004</v>
      </c>
      <c r="E57" s="3">
        <v>108565503</v>
      </c>
      <c r="F57" s="3">
        <v>108567703</v>
      </c>
      <c r="G57" s="3">
        <v>108565203</v>
      </c>
      <c r="H57" s="3">
        <v>108569103</v>
      </c>
      <c r="I57" s="3">
        <v>108561803</v>
      </c>
      <c r="J57" s="3">
        <v>108567204</v>
      </c>
      <c r="K57" s="3">
        <v>108568404</v>
      </c>
      <c r="L57" s="3">
        <v>108566303</v>
      </c>
      <c r="M57" s="3">
        <v>108561003</v>
      </c>
      <c r="N57" s="3">
        <v>108112607</v>
      </c>
      <c r="O57" s="3">
        <v>108567807</v>
      </c>
      <c r="P57" s="3">
        <v>108000000</v>
      </c>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row>
    <row r="58" spans="1:96">
      <c r="A58" s="3">
        <v>113</v>
      </c>
      <c r="B58" s="3">
        <v>3</v>
      </c>
      <c r="C58" s="3">
        <v>117576303</v>
      </c>
      <c r="D58" s="3">
        <v>117080607</v>
      </c>
      <c r="E58" s="3">
        <v>117000000</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row>
    <row r="59" spans="1:96">
      <c r="A59" s="3">
        <v>115</v>
      </c>
      <c r="B59" s="3">
        <v>9</v>
      </c>
      <c r="C59" s="3">
        <v>119584603</v>
      </c>
      <c r="D59" s="3">
        <v>119583003</v>
      </c>
      <c r="E59" s="3">
        <v>119582503</v>
      </c>
      <c r="F59" s="3">
        <v>119581003</v>
      </c>
      <c r="G59" s="3">
        <v>119586503</v>
      </c>
      <c r="H59" s="3">
        <v>119584503</v>
      </c>
      <c r="I59" s="3">
        <v>119584707</v>
      </c>
      <c r="J59" s="3">
        <v>119354207</v>
      </c>
      <c r="K59" s="3">
        <v>119000000</v>
      </c>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row>
    <row r="60" spans="1:96">
      <c r="A60" s="3">
        <v>117</v>
      </c>
      <c r="B60" s="3">
        <v>9</v>
      </c>
      <c r="C60" s="3">
        <v>117081003</v>
      </c>
      <c r="D60" s="3">
        <v>109532804</v>
      </c>
      <c r="E60" s="3">
        <v>117598503</v>
      </c>
      <c r="F60" s="3">
        <v>117597003</v>
      </c>
      <c r="G60" s="3">
        <v>117596003</v>
      </c>
      <c r="H60" s="3">
        <v>117080607</v>
      </c>
      <c r="I60" s="3">
        <v>109420107</v>
      </c>
      <c r="J60" s="3">
        <v>109000000</v>
      </c>
      <c r="K60" s="3">
        <v>117000000</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row>
    <row r="61" spans="1:96">
      <c r="A61" s="3">
        <v>119</v>
      </c>
      <c r="B61" s="3">
        <v>7</v>
      </c>
      <c r="C61" s="3">
        <v>116605003</v>
      </c>
      <c r="D61" s="3">
        <v>116604003</v>
      </c>
      <c r="E61" s="3">
        <v>116498003</v>
      </c>
      <c r="F61" s="3">
        <v>116495003</v>
      </c>
      <c r="G61" s="3">
        <v>117414807</v>
      </c>
      <c r="H61" s="3">
        <v>116606707</v>
      </c>
      <c r="I61" s="3">
        <v>116000000</v>
      </c>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row>
    <row r="62" spans="1:96">
      <c r="A62" s="3">
        <v>121</v>
      </c>
      <c r="B62" s="3">
        <v>13</v>
      </c>
      <c r="C62" s="3">
        <v>106611303</v>
      </c>
      <c r="D62" s="3">
        <v>106617203</v>
      </c>
      <c r="E62" s="3">
        <v>106612203</v>
      </c>
      <c r="F62" s="3">
        <v>106618603</v>
      </c>
      <c r="G62" s="3">
        <v>106616203</v>
      </c>
      <c r="H62" s="3">
        <v>106160303</v>
      </c>
      <c r="I62" s="3">
        <v>106272003</v>
      </c>
      <c r="J62" s="3">
        <v>105204703</v>
      </c>
      <c r="K62" s="3">
        <v>106161357</v>
      </c>
      <c r="L62" s="3">
        <v>105201407</v>
      </c>
      <c r="M62" s="3">
        <v>106619107</v>
      </c>
      <c r="N62" s="3">
        <v>105000000</v>
      </c>
      <c r="O62" s="3">
        <v>106000000</v>
      </c>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row>
    <row r="63" spans="1:96">
      <c r="A63" s="3">
        <v>123</v>
      </c>
      <c r="B63" s="3">
        <v>7</v>
      </c>
      <c r="C63" s="3">
        <v>105251453</v>
      </c>
      <c r="D63" s="3">
        <v>106617203</v>
      </c>
      <c r="E63" s="3">
        <v>105628302</v>
      </c>
      <c r="F63" s="3">
        <v>106619107</v>
      </c>
      <c r="G63" s="3">
        <v>106000000</v>
      </c>
      <c r="H63" s="3">
        <v>105000000</v>
      </c>
      <c r="I63" s="3">
        <v>105620001</v>
      </c>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row>
    <row r="64" spans="1:96">
      <c r="A64" s="3">
        <v>125</v>
      </c>
      <c r="B64" s="3">
        <v>19</v>
      </c>
      <c r="C64" s="3">
        <v>101630903</v>
      </c>
      <c r="D64" s="3">
        <v>101631803</v>
      </c>
      <c r="E64" s="3">
        <v>101638003</v>
      </c>
      <c r="F64" s="3">
        <v>101637002</v>
      </c>
      <c r="G64" s="3">
        <v>101638803</v>
      </c>
      <c r="H64" s="3">
        <v>101631503</v>
      </c>
      <c r="I64" s="3">
        <v>101636503</v>
      </c>
      <c r="J64" s="3">
        <v>101632403</v>
      </c>
      <c r="K64" s="3">
        <v>101633903</v>
      </c>
      <c r="L64" s="3">
        <v>101631203</v>
      </c>
      <c r="M64" s="3">
        <v>101631903</v>
      </c>
      <c r="N64" s="3">
        <v>101630504</v>
      </c>
      <c r="O64" s="3">
        <v>101631003</v>
      </c>
      <c r="P64" s="3">
        <v>101260803</v>
      </c>
      <c r="Q64" s="3">
        <v>101631703</v>
      </c>
      <c r="R64" s="3">
        <v>101262507</v>
      </c>
      <c r="S64" s="3">
        <v>101634207</v>
      </c>
      <c r="T64" s="3">
        <v>101638907</v>
      </c>
      <c r="U64" s="3">
        <v>101000000</v>
      </c>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row>
    <row r="65" spans="1:96">
      <c r="A65" s="3">
        <v>127</v>
      </c>
      <c r="B65" s="3">
        <v>9</v>
      </c>
      <c r="C65" s="3">
        <v>119586503</v>
      </c>
      <c r="D65" s="3">
        <v>119583003</v>
      </c>
      <c r="E65" s="3">
        <v>119648903</v>
      </c>
      <c r="F65" s="3">
        <v>119356503</v>
      </c>
      <c r="G65" s="3">
        <v>119648303</v>
      </c>
      <c r="H65" s="3">
        <v>119648703</v>
      </c>
      <c r="I65" s="3">
        <v>119584707</v>
      </c>
      <c r="J65" s="3">
        <v>119354207</v>
      </c>
      <c r="K65" s="3">
        <v>119000000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row>
    <row r="66" spans="1:96">
      <c r="A66" s="3">
        <v>129</v>
      </c>
      <c r="B66" s="3">
        <v>29</v>
      </c>
      <c r="C66" s="3">
        <v>107653102</v>
      </c>
      <c r="D66" s="3">
        <v>107654403</v>
      </c>
      <c r="E66" s="3">
        <v>107656303</v>
      </c>
      <c r="F66" s="3">
        <v>107655903</v>
      </c>
      <c r="G66" s="3">
        <v>128321103</v>
      </c>
      <c r="H66" s="3">
        <v>107657503</v>
      </c>
      <c r="I66" s="3">
        <v>107657103</v>
      </c>
      <c r="J66" s="3">
        <v>107653802</v>
      </c>
      <c r="K66" s="3">
        <v>107653203</v>
      </c>
      <c r="L66" s="3">
        <v>107658903</v>
      </c>
      <c r="M66" s="3">
        <v>107656502</v>
      </c>
      <c r="N66" s="3">
        <v>107654103</v>
      </c>
      <c r="O66" s="3">
        <v>107650703</v>
      </c>
      <c r="P66" s="3">
        <v>128034503</v>
      </c>
      <c r="Q66" s="3">
        <v>107650603</v>
      </c>
      <c r="R66" s="3">
        <v>107652603</v>
      </c>
      <c r="S66" s="3">
        <v>107655803</v>
      </c>
      <c r="T66" s="3">
        <v>107654903</v>
      </c>
      <c r="U66" s="3">
        <v>107651603</v>
      </c>
      <c r="V66" s="3">
        <v>107651207</v>
      </c>
      <c r="W66" s="3">
        <v>101634207</v>
      </c>
      <c r="X66" s="3">
        <v>103023807</v>
      </c>
      <c r="Y66" s="3">
        <v>128034607</v>
      </c>
      <c r="Z66" s="3">
        <v>107652207</v>
      </c>
      <c r="AA66" s="3">
        <v>128324207</v>
      </c>
      <c r="AB66" s="3">
        <v>107656407</v>
      </c>
      <c r="AC66" s="3">
        <v>107000000</v>
      </c>
      <c r="AD66" s="3">
        <v>128000000</v>
      </c>
      <c r="AE66" s="3">
        <v>107653040</v>
      </c>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row>
    <row r="67" spans="1:96">
      <c r="A67" s="3">
        <v>131</v>
      </c>
      <c r="B67" s="3">
        <v>12</v>
      </c>
      <c r="C67" s="3">
        <v>117089003</v>
      </c>
      <c r="D67" s="3">
        <v>118403903</v>
      </c>
      <c r="E67" s="3">
        <v>119665003</v>
      </c>
      <c r="F67" s="3">
        <v>118409203</v>
      </c>
      <c r="G67" s="3">
        <v>119582503</v>
      </c>
      <c r="H67" s="3">
        <v>118667503</v>
      </c>
      <c r="I67" s="3">
        <v>119584707</v>
      </c>
      <c r="J67" s="3">
        <v>118408707</v>
      </c>
      <c r="K67" s="3">
        <v>117080607</v>
      </c>
      <c r="L67" s="3">
        <v>118000000</v>
      </c>
      <c r="M67" s="3">
        <v>119000000</v>
      </c>
      <c r="N67" s="3">
        <v>117000000</v>
      </c>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row>
    <row r="68" spans="1:96">
      <c r="A68" s="3">
        <v>133</v>
      </c>
      <c r="B68" s="3">
        <v>23</v>
      </c>
      <c r="C68" s="3">
        <v>115674603</v>
      </c>
      <c r="D68" s="3">
        <v>112679403</v>
      </c>
      <c r="E68" s="3">
        <v>112678503</v>
      </c>
      <c r="F68" s="3">
        <v>112674403</v>
      </c>
      <c r="G68" s="3">
        <v>112671303</v>
      </c>
      <c r="H68" s="3">
        <v>112672203</v>
      </c>
      <c r="I68" s="3">
        <v>112671603</v>
      </c>
      <c r="J68" s="3">
        <v>112671803</v>
      </c>
      <c r="K68" s="3">
        <v>115219002</v>
      </c>
      <c r="L68" s="3">
        <v>112676703</v>
      </c>
      <c r="M68" s="3">
        <v>112676203</v>
      </c>
      <c r="N68" s="3">
        <v>112676503</v>
      </c>
      <c r="O68" s="3">
        <v>112675503</v>
      </c>
      <c r="P68" s="3">
        <v>112679002</v>
      </c>
      <c r="Q68" s="3">
        <v>112672803</v>
      </c>
      <c r="R68" s="3">
        <v>112676403</v>
      </c>
      <c r="S68" s="3">
        <v>112679107</v>
      </c>
      <c r="T68" s="3">
        <v>115211657</v>
      </c>
      <c r="U68" s="3">
        <v>115000000</v>
      </c>
      <c r="V68" s="3">
        <v>112000000</v>
      </c>
      <c r="W68" s="3">
        <v>112673500</v>
      </c>
      <c r="X68" s="3">
        <v>189670676</v>
      </c>
      <c r="Y68" s="3">
        <v>112673300</v>
      </c>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D87D-DBEF-448F-BE78-55944E5B6616}">
  <dimension ref="B3:J102"/>
  <sheetViews>
    <sheetView topLeftCell="A82" workbookViewId="0">
      <selection activeCell="B93" sqref="B93:C98"/>
    </sheetView>
  </sheetViews>
  <sheetFormatPr defaultRowHeight="14.5"/>
  <cols>
    <col min="6" max="6" width="31.81640625" bestFit="1" customWidth="1"/>
  </cols>
  <sheetData>
    <row r="3" spans="2:10">
      <c r="B3" t="s">
        <v>8</v>
      </c>
      <c r="C3">
        <v>1</v>
      </c>
      <c r="F3" t="s">
        <v>0</v>
      </c>
      <c r="G3">
        <v>1</v>
      </c>
      <c r="I3" t="s">
        <v>0</v>
      </c>
      <c r="J3">
        <v>1</v>
      </c>
    </row>
    <row r="4" spans="2:10">
      <c r="B4" t="s">
        <v>9</v>
      </c>
      <c r="C4">
        <v>2</v>
      </c>
      <c r="F4" t="s">
        <v>98</v>
      </c>
      <c r="G4">
        <v>2</v>
      </c>
      <c r="I4" t="s">
        <v>100</v>
      </c>
      <c r="J4">
        <v>4</v>
      </c>
    </row>
    <row r="5" spans="2:10">
      <c r="B5" t="s">
        <v>10</v>
      </c>
      <c r="C5">
        <v>3</v>
      </c>
      <c r="F5" t="s">
        <v>99</v>
      </c>
      <c r="G5">
        <v>3</v>
      </c>
      <c r="I5" t="s">
        <v>110</v>
      </c>
      <c r="J5">
        <v>14</v>
      </c>
    </row>
    <row r="6" spans="2:10">
      <c r="B6" t="s">
        <v>11</v>
      </c>
      <c r="C6">
        <v>4</v>
      </c>
      <c r="F6" t="s">
        <v>100</v>
      </c>
      <c r="G6">
        <v>4</v>
      </c>
      <c r="I6" t="s">
        <v>102</v>
      </c>
      <c r="J6">
        <v>6</v>
      </c>
    </row>
    <row r="7" spans="2:10">
      <c r="B7" t="s">
        <v>12</v>
      </c>
      <c r="C7">
        <v>5</v>
      </c>
      <c r="F7" t="s">
        <v>101</v>
      </c>
      <c r="G7">
        <v>5</v>
      </c>
      <c r="I7" t="s">
        <v>105</v>
      </c>
      <c r="J7">
        <v>9</v>
      </c>
    </row>
    <row r="8" spans="2:10">
      <c r="B8" t="s">
        <v>13</v>
      </c>
      <c r="C8">
        <v>6</v>
      </c>
      <c r="F8" t="s">
        <v>102</v>
      </c>
      <c r="G8">
        <v>6</v>
      </c>
      <c r="I8" t="s">
        <v>104</v>
      </c>
      <c r="J8">
        <v>8</v>
      </c>
    </row>
    <row r="9" spans="2:10">
      <c r="B9" t="s">
        <v>14</v>
      </c>
      <c r="C9">
        <v>7</v>
      </c>
      <c r="F9" t="s">
        <v>103</v>
      </c>
      <c r="G9">
        <v>7</v>
      </c>
      <c r="I9" t="s">
        <v>106</v>
      </c>
      <c r="J9">
        <v>10</v>
      </c>
    </row>
    <row r="10" spans="2:10">
      <c r="B10" t="s">
        <v>15</v>
      </c>
      <c r="C10">
        <v>8</v>
      </c>
      <c r="F10" t="s">
        <v>104</v>
      </c>
      <c r="G10">
        <v>8</v>
      </c>
      <c r="I10" t="s">
        <v>107</v>
      </c>
      <c r="J10">
        <v>11</v>
      </c>
    </row>
    <row r="11" spans="2:10">
      <c r="B11" t="s">
        <v>16</v>
      </c>
      <c r="C11">
        <v>9</v>
      </c>
      <c r="F11" t="s">
        <v>105</v>
      </c>
      <c r="G11">
        <v>9</v>
      </c>
      <c r="I11" t="s">
        <v>98</v>
      </c>
      <c r="J11">
        <v>2</v>
      </c>
    </row>
    <row r="12" spans="2:10">
      <c r="B12" t="s">
        <v>17</v>
      </c>
      <c r="C12">
        <v>10</v>
      </c>
      <c r="F12" t="s">
        <v>106</v>
      </c>
      <c r="G12">
        <v>10</v>
      </c>
      <c r="I12" t="s">
        <v>111</v>
      </c>
      <c r="J12">
        <v>15</v>
      </c>
    </row>
    <row r="13" spans="2:10">
      <c r="B13" t="s">
        <v>18</v>
      </c>
      <c r="C13">
        <v>11</v>
      </c>
      <c r="F13" t="s">
        <v>107</v>
      </c>
      <c r="G13">
        <v>11</v>
      </c>
      <c r="I13" t="s">
        <v>103</v>
      </c>
      <c r="J13">
        <v>7</v>
      </c>
    </row>
    <row r="14" spans="2:10">
      <c r="B14" t="s">
        <v>19</v>
      </c>
      <c r="C14">
        <v>12</v>
      </c>
      <c r="F14" t="s">
        <v>108</v>
      </c>
      <c r="G14">
        <v>12</v>
      </c>
      <c r="I14" t="s">
        <v>121</v>
      </c>
      <c r="J14">
        <v>16</v>
      </c>
    </row>
    <row r="15" spans="2:10">
      <c r="B15" t="s">
        <v>20</v>
      </c>
      <c r="C15">
        <v>13</v>
      </c>
      <c r="F15" t="s">
        <v>109</v>
      </c>
      <c r="G15">
        <v>13</v>
      </c>
      <c r="I15" t="s">
        <v>101</v>
      </c>
      <c r="J15">
        <v>5</v>
      </c>
    </row>
    <row r="16" spans="2:10">
      <c r="B16" t="s">
        <v>21</v>
      </c>
      <c r="C16">
        <v>14</v>
      </c>
      <c r="F16" t="s">
        <v>110</v>
      </c>
      <c r="G16">
        <v>14</v>
      </c>
      <c r="I16" t="s">
        <v>109</v>
      </c>
      <c r="J16">
        <v>13</v>
      </c>
    </row>
    <row r="17" spans="2:10">
      <c r="B17" t="s">
        <v>22</v>
      </c>
      <c r="C17">
        <v>15</v>
      </c>
      <c r="F17" t="s">
        <v>111</v>
      </c>
      <c r="G17">
        <v>15</v>
      </c>
      <c r="I17" t="s">
        <v>108</v>
      </c>
      <c r="J17">
        <v>12</v>
      </c>
    </row>
    <row r="18" spans="2:10">
      <c r="B18" t="s">
        <v>23</v>
      </c>
      <c r="C18">
        <v>16</v>
      </c>
      <c r="F18" t="s">
        <v>121</v>
      </c>
      <c r="G18">
        <v>16</v>
      </c>
      <c r="I18" t="s">
        <v>99</v>
      </c>
      <c r="J18">
        <v>3</v>
      </c>
    </row>
    <row r="19" spans="2:10">
      <c r="B19" t="s">
        <v>24</v>
      </c>
      <c r="C19">
        <v>17</v>
      </c>
      <c r="G19">
        <v>17</v>
      </c>
    </row>
    <row r="20" spans="2:10">
      <c r="B20" t="s">
        <v>25</v>
      </c>
      <c r="C20">
        <v>18</v>
      </c>
      <c r="G20">
        <v>18</v>
      </c>
    </row>
    <row r="21" spans="2:10">
      <c r="B21" t="s">
        <v>26</v>
      </c>
      <c r="C21">
        <v>19</v>
      </c>
      <c r="G21">
        <v>19</v>
      </c>
    </row>
    <row r="22" spans="2:10">
      <c r="B22" t="s">
        <v>27</v>
      </c>
      <c r="C22">
        <v>20</v>
      </c>
      <c r="G22">
        <v>20</v>
      </c>
    </row>
    <row r="23" spans="2:10">
      <c r="B23" t="s">
        <v>28</v>
      </c>
      <c r="C23">
        <v>21</v>
      </c>
      <c r="G23">
        <v>21</v>
      </c>
    </row>
    <row r="24" spans="2:10">
      <c r="B24" t="s">
        <v>29</v>
      </c>
      <c r="C24">
        <v>22</v>
      </c>
      <c r="G24">
        <v>22</v>
      </c>
    </row>
    <row r="25" spans="2:10">
      <c r="B25" t="s">
        <v>30</v>
      </c>
      <c r="C25">
        <v>23</v>
      </c>
      <c r="G25">
        <v>23</v>
      </c>
    </row>
    <row r="26" spans="2:10">
      <c r="B26" t="s">
        <v>31</v>
      </c>
      <c r="C26">
        <v>24</v>
      </c>
      <c r="G26">
        <v>24</v>
      </c>
    </row>
    <row r="27" spans="2:10">
      <c r="B27" t="s">
        <v>32</v>
      </c>
      <c r="C27">
        <v>25</v>
      </c>
      <c r="G27">
        <v>25</v>
      </c>
    </row>
    <row r="28" spans="2:10">
      <c r="B28" t="s">
        <v>33</v>
      </c>
      <c r="C28">
        <v>26</v>
      </c>
      <c r="G28">
        <v>26</v>
      </c>
    </row>
    <row r="29" spans="2:10">
      <c r="B29" t="s">
        <v>34</v>
      </c>
      <c r="C29">
        <v>27</v>
      </c>
      <c r="G29">
        <v>27</v>
      </c>
    </row>
    <row r="30" spans="2:10">
      <c r="B30" t="s">
        <v>35</v>
      </c>
      <c r="C30">
        <v>28</v>
      </c>
      <c r="G30">
        <v>28</v>
      </c>
    </row>
    <row r="31" spans="2:10">
      <c r="B31" t="s">
        <v>36</v>
      </c>
      <c r="C31">
        <v>29</v>
      </c>
      <c r="G31">
        <v>29</v>
      </c>
    </row>
    <row r="32" spans="2:10">
      <c r="B32" t="s">
        <v>37</v>
      </c>
      <c r="C32">
        <v>30</v>
      </c>
      <c r="G32">
        <v>30</v>
      </c>
    </row>
    <row r="33" spans="2:7">
      <c r="B33" t="s">
        <v>38</v>
      </c>
      <c r="C33">
        <v>31</v>
      </c>
      <c r="G33">
        <v>31</v>
      </c>
    </row>
    <row r="34" spans="2:7">
      <c r="B34" t="s">
        <v>39</v>
      </c>
      <c r="C34">
        <v>32</v>
      </c>
      <c r="G34">
        <v>32</v>
      </c>
    </row>
    <row r="35" spans="2:7">
      <c r="B35" t="s">
        <v>40</v>
      </c>
      <c r="C35">
        <v>33</v>
      </c>
      <c r="G35">
        <v>33</v>
      </c>
    </row>
    <row r="36" spans="2:7">
      <c r="B36" t="s">
        <v>41</v>
      </c>
      <c r="C36">
        <v>34</v>
      </c>
      <c r="G36">
        <v>34</v>
      </c>
    </row>
    <row r="37" spans="2:7">
      <c r="B37" t="s">
        <v>42</v>
      </c>
      <c r="C37">
        <v>35</v>
      </c>
      <c r="G37">
        <v>35</v>
      </c>
    </row>
    <row r="38" spans="2:7">
      <c r="B38" t="s">
        <v>43</v>
      </c>
      <c r="C38">
        <v>36</v>
      </c>
      <c r="G38">
        <v>36</v>
      </c>
    </row>
    <row r="39" spans="2:7">
      <c r="B39" t="s">
        <v>44</v>
      </c>
      <c r="C39">
        <v>37</v>
      </c>
      <c r="G39">
        <v>37</v>
      </c>
    </row>
    <row r="40" spans="2:7">
      <c r="B40" t="s">
        <v>45</v>
      </c>
      <c r="C40">
        <v>38</v>
      </c>
      <c r="G40">
        <v>38</v>
      </c>
    </row>
    <row r="41" spans="2:7">
      <c r="B41" t="s">
        <v>46</v>
      </c>
      <c r="C41">
        <v>39</v>
      </c>
      <c r="G41">
        <v>39</v>
      </c>
    </row>
    <row r="42" spans="2:7">
      <c r="B42" t="s">
        <v>47</v>
      </c>
      <c r="C42">
        <v>40</v>
      </c>
      <c r="G42">
        <v>40</v>
      </c>
    </row>
    <row r="43" spans="2:7">
      <c r="B43" t="s">
        <v>48</v>
      </c>
      <c r="C43">
        <v>41</v>
      </c>
      <c r="G43">
        <v>41</v>
      </c>
    </row>
    <row r="44" spans="2:7">
      <c r="B44" t="s">
        <v>49</v>
      </c>
      <c r="C44">
        <v>42</v>
      </c>
      <c r="G44">
        <v>42</v>
      </c>
    </row>
    <row r="45" spans="2:7">
      <c r="B45" t="s">
        <v>50</v>
      </c>
      <c r="C45">
        <v>43</v>
      </c>
      <c r="G45">
        <v>43</v>
      </c>
    </row>
    <row r="46" spans="2:7">
      <c r="B46" t="s">
        <v>51</v>
      </c>
      <c r="C46">
        <v>44</v>
      </c>
      <c r="G46">
        <v>44</v>
      </c>
    </row>
    <row r="47" spans="2:7">
      <c r="B47" t="s">
        <v>52</v>
      </c>
      <c r="C47">
        <v>45</v>
      </c>
      <c r="G47">
        <v>45</v>
      </c>
    </row>
    <row r="48" spans="2:7">
      <c r="B48" t="s">
        <v>53</v>
      </c>
      <c r="C48">
        <v>46</v>
      </c>
      <c r="G48">
        <v>46</v>
      </c>
    </row>
    <row r="49" spans="2:7">
      <c r="B49" t="s">
        <v>54</v>
      </c>
      <c r="C49">
        <v>47</v>
      </c>
      <c r="G49">
        <v>47</v>
      </c>
    </row>
    <row r="50" spans="2:7">
      <c r="B50" t="s">
        <v>55</v>
      </c>
      <c r="C50">
        <v>48</v>
      </c>
      <c r="G50">
        <v>48</v>
      </c>
    </row>
    <row r="51" spans="2:7">
      <c r="B51" t="s">
        <v>56</v>
      </c>
      <c r="C51">
        <v>49</v>
      </c>
      <c r="G51">
        <v>49</v>
      </c>
    </row>
    <row r="52" spans="2:7">
      <c r="B52" t="s">
        <v>57</v>
      </c>
      <c r="C52">
        <v>50</v>
      </c>
      <c r="G52">
        <v>50</v>
      </c>
    </row>
    <row r="53" spans="2:7">
      <c r="B53" t="s">
        <v>58</v>
      </c>
      <c r="C53">
        <v>51</v>
      </c>
      <c r="G53">
        <v>51</v>
      </c>
    </row>
    <row r="54" spans="2:7">
      <c r="B54" t="s">
        <v>59</v>
      </c>
      <c r="C54">
        <v>52</v>
      </c>
      <c r="G54">
        <v>52</v>
      </c>
    </row>
    <row r="55" spans="2:7">
      <c r="B55" t="s">
        <v>60</v>
      </c>
      <c r="C55">
        <v>53</v>
      </c>
      <c r="G55">
        <v>53</v>
      </c>
    </row>
    <row r="56" spans="2:7">
      <c r="B56" t="s">
        <v>61</v>
      </c>
      <c r="C56">
        <v>54</v>
      </c>
      <c r="G56">
        <v>54</v>
      </c>
    </row>
    <row r="57" spans="2:7">
      <c r="B57" t="s">
        <v>62</v>
      </c>
      <c r="C57">
        <v>55</v>
      </c>
      <c r="G57">
        <v>55</v>
      </c>
    </row>
    <row r="58" spans="2:7">
      <c r="B58" t="s">
        <v>63</v>
      </c>
      <c r="C58">
        <v>56</v>
      </c>
      <c r="G58">
        <v>56</v>
      </c>
    </row>
    <row r="59" spans="2:7">
      <c r="B59" t="s">
        <v>64</v>
      </c>
      <c r="C59">
        <v>57</v>
      </c>
      <c r="G59">
        <v>57</v>
      </c>
    </row>
    <row r="60" spans="2:7">
      <c r="B60" t="s">
        <v>65</v>
      </c>
      <c r="C60">
        <v>58</v>
      </c>
      <c r="G60">
        <v>58</v>
      </c>
    </row>
    <row r="61" spans="2:7">
      <c r="B61" t="s">
        <v>66</v>
      </c>
      <c r="C61">
        <v>59</v>
      </c>
      <c r="G61">
        <v>59</v>
      </c>
    </row>
    <row r="62" spans="2:7">
      <c r="B62" t="s">
        <v>67</v>
      </c>
      <c r="C62">
        <v>60</v>
      </c>
      <c r="G62">
        <v>60</v>
      </c>
    </row>
    <row r="63" spans="2:7">
      <c r="B63" t="s">
        <v>68</v>
      </c>
      <c r="C63">
        <v>61</v>
      </c>
      <c r="G63">
        <v>61</v>
      </c>
    </row>
    <row r="64" spans="2:7">
      <c r="B64" t="s">
        <v>69</v>
      </c>
      <c r="C64">
        <v>62</v>
      </c>
      <c r="G64">
        <v>62</v>
      </c>
    </row>
    <row r="65" spans="2:7">
      <c r="B65" t="s">
        <v>70</v>
      </c>
      <c r="C65">
        <v>63</v>
      </c>
      <c r="G65">
        <v>63</v>
      </c>
    </row>
    <row r="66" spans="2:7">
      <c r="B66" t="s">
        <v>71</v>
      </c>
      <c r="C66">
        <v>64</v>
      </c>
      <c r="G66">
        <v>64</v>
      </c>
    </row>
    <row r="67" spans="2:7">
      <c r="B67" t="s">
        <v>72</v>
      </c>
      <c r="C67">
        <v>65</v>
      </c>
      <c r="G67">
        <v>65</v>
      </c>
    </row>
    <row r="68" spans="2:7">
      <c r="B68" t="s">
        <v>73</v>
      </c>
      <c r="C68">
        <v>66</v>
      </c>
      <c r="G68">
        <v>66</v>
      </c>
    </row>
    <row r="69" spans="2:7">
      <c r="B69" t="s">
        <v>74</v>
      </c>
      <c r="C69">
        <v>67</v>
      </c>
      <c r="G69">
        <v>67</v>
      </c>
    </row>
    <row r="70" spans="2:7">
      <c r="B70" t="s">
        <v>75</v>
      </c>
      <c r="C70">
        <v>68</v>
      </c>
      <c r="G70">
        <v>68</v>
      </c>
    </row>
    <row r="71" spans="2:7">
      <c r="B71" t="s">
        <v>76</v>
      </c>
      <c r="C71">
        <v>69</v>
      </c>
      <c r="G71">
        <v>69</v>
      </c>
    </row>
    <row r="72" spans="2:7">
      <c r="B72" t="s">
        <v>77</v>
      </c>
      <c r="C72">
        <v>70</v>
      </c>
      <c r="G72">
        <v>70</v>
      </c>
    </row>
    <row r="73" spans="2:7">
      <c r="B73" t="s">
        <v>78</v>
      </c>
      <c r="C73">
        <v>71</v>
      </c>
      <c r="G73">
        <v>71</v>
      </c>
    </row>
    <row r="74" spans="2:7">
      <c r="B74" t="s">
        <v>79</v>
      </c>
      <c r="C74">
        <v>72</v>
      </c>
      <c r="G74">
        <v>72</v>
      </c>
    </row>
    <row r="75" spans="2:7">
      <c r="B75" t="s">
        <v>80</v>
      </c>
      <c r="C75">
        <v>73</v>
      </c>
      <c r="G75">
        <v>73</v>
      </c>
    </row>
    <row r="76" spans="2:7">
      <c r="B76" t="s">
        <v>81</v>
      </c>
      <c r="C76">
        <v>74</v>
      </c>
      <c r="G76">
        <v>74</v>
      </c>
    </row>
    <row r="77" spans="2:7">
      <c r="B77" t="s">
        <v>82</v>
      </c>
      <c r="C77">
        <v>75</v>
      </c>
      <c r="G77">
        <v>75</v>
      </c>
    </row>
    <row r="78" spans="2:7">
      <c r="B78" t="s">
        <v>83</v>
      </c>
      <c r="C78">
        <v>76</v>
      </c>
      <c r="G78">
        <v>76</v>
      </c>
    </row>
    <row r="79" spans="2:7">
      <c r="B79" t="s">
        <v>84</v>
      </c>
      <c r="C79">
        <v>77</v>
      </c>
      <c r="G79">
        <v>77</v>
      </c>
    </row>
    <row r="80" spans="2:7">
      <c r="B80" t="s">
        <v>85</v>
      </c>
      <c r="C80">
        <v>78</v>
      </c>
      <c r="G80">
        <v>78</v>
      </c>
    </row>
    <row r="81" spans="2:7">
      <c r="B81" t="s">
        <v>86</v>
      </c>
      <c r="C81">
        <v>79</v>
      </c>
      <c r="G81">
        <v>79</v>
      </c>
    </row>
    <row r="82" spans="2:7">
      <c r="B82" t="s">
        <v>87</v>
      </c>
      <c r="C82">
        <v>80</v>
      </c>
      <c r="G82">
        <v>80</v>
      </c>
    </row>
    <row r="83" spans="2:7">
      <c r="B83" t="s">
        <v>88</v>
      </c>
      <c r="C83">
        <v>81</v>
      </c>
      <c r="G83">
        <v>81</v>
      </c>
    </row>
    <row r="84" spans="2:7">
      <c r="B84" t="s">
        <v>89</v>
      </c>
      <c r="C84">
        <v>82</v>
      </c>
      <c r="G84">
        <v>82</v>
      </c>
    </row>
    <row r="85" spans="2:7">
      <c r="B85" t="s">
        <v>90</v>
      </c>
      <c r="C85">
        <v>83</v>
      </c>
      <c r="G85">
        <v>83</v>
      </c>
    </row>
    <row r="86" spans="2:7">
      <c r="B86" t="s">
        <v>91</v>
      </c>
      <c r="C86">
        <v>84</v>
      </c>
      <c r="G86">
        <v>84</v>
      </c>
    </row>
    <row r="87" spans="2:7">
      <c r="B87" t="s">
        <v>92</v>
      </c>
      <c r="C87">
        <v>85</v>
      </c>
      <c r="G87">
        <v>85</v>
      </c>
    </row>
    <row r="88" spans="2:7">
      <c r="B88" t="s">
        <v>93</v>
      </c>
      <c r="C88">
        <v>86</v>
      </c>
      <c r="G88">
        <v>86</v>
      </c>
    </row>
    <row r="89" spans="2:7">
      <c r="B89" t="s">
        <v>94</v>
      </c>
      <c r="C89">
        <v>87</v>
      </c>
      <c r="G89">
        <v>87</v>
      </c>
    </row>
    <row r="90" spans="2:7">
      <c r="B90" t="s">
        <v>95</v>
      </c>
      <c r="C90">
        <v>88</v>
      </c>
      <c r="G90">
        <v>88</v>
      </c>
    </row>
    <row r="91" spans="2:7">
      <c r="B91" t="s">
        <v>96</v>
      </c>
      <c r="C91">
        <v>89</v>
      </c>
      <c r="G91">
        <v>89</v>
      </c>
    </row>
    <row r="92" spans="2:7">
      <c r="B92" t="s">
        <v>97</v>
      </c>
      <c r="C92">
        <v>90</v>
      </c>
      <c r="G92">
        <v>90</v>
      </c>
    </row>
    <row r="93" spans="2:7">
      <c r="G93">
        <v>91</v>
      </c>
    </row>
    <row r="94" spans="2:7">
      <c r="G94">
        <v>92</v>
      </c>
    </row>
    <row r="95" spans="2:7">
      <c r="G95">
        <v>93</v>
      </c>
    </row>
    <row r="96" spans="2:7">
      <c r="G96">
        <v>94</v>
      </c>
    </row>
    <row r="97" spans="7:7">
      <c r="G97">
        <v>95</v>
      </c>
    </row>
    <row r="98" spans="7:7">
      <c r="G98">
        <v>96</v>
      </c>
    </row>
    <row r="99" spans="7:7">
      <c r="G99">
        <v>97</v>
      </c>
    </row>
    <row r="100" spans="7:7">
      <c r="G100">
        <v>98</v>
      </c>
    </row>
    <row r="101" spans="7:7">
      <c r="G101">
        <v>99</v>
      </c>
    </row>
    <row r="102" spans="7:7">
      <c r="G102">
        <v>100</v>
      </c>
    </row>
  </sheetData>
  <sortState xmlns:xlrd2="http://schemas.microsoft.com/office/spreadsheetml/2017/richdata2" ref="I3:J18">
    <sortCondition ref="I3:I1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67"/>
  <sheetViews>
    <sheetView topLeftCell="A731" workbookViewId="0">
      <selection sqref="A1:P767"/>
    </sheetView>
  </sheetViews>
  <sheetFormatPr defaultRowHeight="14.5"/>
  <cols>
    <col min="1" max="1" width="10" bestFit="1" customWidth="1"/>
    <col min="2" max="2" width="31.26953125" bestFit="1" customWidth="1"/>
    <col min="3" max="3" width="17" bestFit="1" customWidth="1"/>
    <col min="4" max="5" width="12" bestFit="1" customWidth="1"/>
    <col min="6" max="7" width="12.7265625" bestFit="1" customWidth="1"/>
    <col min="8" max="8" width="7" bestFit="1" customWidth="1"/>
    <col min="9" max="9" width="12" bestFit="1" customWidth="1"/>
    <col min="10" max="11" width="12.7265625" bestFit="1" customWidth="1"/>
    <col min="12" max="15" width="12" bestFit="1" customWidth="1"/>
  </cols>
  <sheetData>
    <row r="1" spans="1:16">
      <c r="A1">
        <v>124150002</v>
      </c>
      <c r="B1" t="s">
        <v>961</v>
      </c>
      <c r="C1" t="s">
        <v>1728</v>
      </c>
      <c r="D1" t="s">
        <v>2383</v>
      </c>
      <c r="E1">
        <v>21607350</v>
      </c>
      <c r="F1">
        <v>13247205</v>
      </c>
      <c r="G1">
        <v>-8360145</v>
      </c>
      <c r="H1">
        <v>-0.38691207766532898</v>
      </c>
      <c r="I1">
        <v>129</v>
      </c>
      <c r="J1">
        <v>52.415031433105469</v>
      </c>
      <c r="K1">
        <v>-76.584968566894531</v>
      </c>
      <c r="L1">
        <v>-0.5936819314956665</v>
      </c>
      <c r="M1">
        <v>19.665477752685547</v>
      </c>
      <c r="N1">
        <v>52.189155578613281</v>
      </c>
      <c r="O1">
        <v>32.523677825927734</v>
      </c>
      <c r="P1">
        <v>1.653846263885498</v>
      </c>
    </row>
    <row r="2" spans="1:16">
      <c r="A2">
        <v>103020407</v>
      </c>
      <c r="B2" t="s">
        <v>962</v>
      </c>
      <c r="C2" t="s">
        <v>1729</v>
      </c>
      <c r="D2" t="s">
        <v>2384</v>
      </c>
      <c r="E2">
        <v>10370981</v>
      </c>
      <c r="F2">
        <v>7990107</v>
      </c>
      <c r="G2">
        <v>-2380874</v>
      </c>
      <c r="H2">
        <v>-0.22957076132297516</v>
      </c>
      <c r="I2">
        <v>68</v>
      </c>
      <c r="J2">
        <v>43.062080383300781</v>
      </c>
      <c r="K2">
        <v>-24.937919616699219</v>
      </c>
      <c r="L2">
        <v>-0.36673411726951599</v>
      </c>
      <c r="M2">
        <v>25.54838752746582</v>
      </c>
      <c r="N2">
        <v>39.599998474121094</v>
      </c>
      <c r="O2">
        <v>14.051610946655273</v>
      </c>
      <c r="P2">
        <v>0.5499998927116394</v>
      </c>
    </row>
    <row r="3" spans="1:16">
      <c r="A3">
        <v>128000000</v>
      </c>
      <c r="B3" t="s">
        <v>963</v>
      </c>
      <c r="C3" t="s">
        <v>1730</v>
      </c>
      <c r="D3" t="s">
        <v>2385</v>
      </c>
      <c r="E3">
        <v>23434942</v>
      </c>
      <c r="F3">
        <v>13046262</v>
      </c>
      <c r="G3">
        <v>-10388680</v>
      </c>
      <c r="H3">
        <v>-0.44329872727394104</v>
      </c>
      <c r="I3">
        <v>121.5</v>
      </c>
      <c r="J3">
        <v>47.277427673339844</v>
      </c>
      <c r="K3">
        <v>-74.222572326660156</v>
      </c>
      <c r="L3">
        <v>-0.6108853816986084</v>
      </c>
      <c r="M3">
        <v>1.2105263471603394</v>
      </c>
      <c r="N3">
        <v>4.1818180084228516</v>
      </c>
      <c r="O3">
        <v>2.9712915420532227</v>
      </c>
      <c r="P3">
        <v>2.454545259475708</v>
      </c>
    </row>
    <row r="4" spans="1:16">
      <c r="A4">
        <v>181519176</v>
      </c>
      <c r="B4" t="s">
        <v>964</v>
      </c>
      <c r="C4" t="s">
        <v>1731</v>
      </c>
      <c r="D4" t="s">
        <v>2386</v>
      </c>
      <c r="E4">
        <v>8796397</v>
      </c>
      <c r="F4">
        <v>3953974</v>
      </c>
      <c r="G4">
        <v>-4842423</v>
      </c>
      <c r="H4">
        <v>-0.55050075054168701</v>
      </c>
      <c r="I4">
        <v>99</v>
      </c>
      <c r="J4">
        <v>0</v>
      </c>
      <c r="K4">
        <v>-99</v>
      </c>
      <c r="L4">
        <v>-1</v>
      </c>
      <c r="M4">
        <v>12.813857078552246</v>
      </c>
    </row>
    <row r="5" spans="1:16">
      <c r="A5">
        <v>119350303</v>
      </c>
      <c r="B5" t="s">
        <v>965</v>
      </c>
      <c r="C5" t="s">
        <v>1732</v>
      </c>
      <c r="D5" t="s">
        <v>2387</v>
      </c>
      <c r="E5">
        <v>49214828</v>
      </c>
      <c r="F5">
        <v>39161532</v>
      </c>
      <c r="G5">
        <v>-10053296</v>
      </c>
      <c r="H5">
        <v>-0.20427371561527252</v>
      </c>
      <c r="I5">
        <v>380.5</v>
      </c>
      <c r="J5">
        <v>271.8118896484375</v>
      </c>
      <c r="K5">
        <v>-108.6881103515625</v>
      </c>
      <c r="L5">
        <v>-0.28564548492431641</v>
      </c>
      <c r="M5">
        <v>16.171249389648438</v>
      </c>
      <c r="N5">
        <v>22.107532501220703</v>
      </c>
      <c r="O5">
        <v>5.9362831115722656</v>
      </c>
      <c r="P5">
        <v>0.36708870530128479</v>
      </c>
    </row>
    <row r="6" spans="1:16">
      <c r="A6">
        <v>123460302</v>
      </c>
      <c r="B6" t="s">
        <v>966</v>
      </c>
      <c r="C6" t="s">
        <v>1733</v>
      </c>
      <c r="D6" t="s">
        <v>2387</v>
      </c>
      <c r="E6">
        <v>156102144</v>
      </c>
      <c r="F6">
        <v>92320096</v>
      </c>
      <c r="G6">
        <v>-63782048</v>
      </c>
      <c r="H6">
        <v>-0.40859174728393555</v>
      </c>
      <c r="I6">
        <v>1058</v>
      </c>
      <c r="J6">
        <v>487.91107177734375</v>
      </c>
      <c r="K6">
        <v>-570.08892822265625</v>
      </c>
      <c r="L6">
        <v>-0.53883641958236694</v>
      </c>
      <c r="M6">
        <v>16.053354263305664</v>
      </c>
      <c r="N6">
        <v>38.485050201416016</v>
      </c>
      <c r="O6">
        <v>22.431695938110352</v>
      </c>
      <c r="P6">
        <v>1.3973214626312256</v>
      </c>
    </row>
    <row r="7" spans="1:16">
      <c r="A7">
        <v>125230001</v>
      </c>
      <c r="B7" t="s">
        <v>967</v>
      </c>
      <c r="C7" t="s">
        <v>1734</v>
      </c>
      <c r="D7" t="s">
        <v>2388</v>
      </c>
      <c r="E7">
        <v>12992290</v>
      </c>
      <c r="F7">
        <v>6566111</v>
      </c>
      <c r="G7">
        <v>-6426179</v>
      </c>
      <c r="H7">
        <v>-0.49461480975151062</v>
      </c>
      <c r="I7">
        <v>75.5</v>
      </c>
      <c r="J7">
        <v>20.607418060302734</v>
      </c>
      <c r="K7">
        <v>-54.892581939697266</v>
      </c>
      <c r="L7">
        <v>-0.72705405950546265</v>
      </c>
      <c r="M7">
        <v>15.266860008239746</v>
      </c>
      <c r="N7">
        <v>59.679546356201172</v>
      </c>
      <c r="O7">
        <v>44.412685394287109</v>
      </c>
      <c r="P7">
        <v>2.9090909957885742</v>
      </c>
    </row>
    <row r="8" spans="1:16">
      <c r="A8">
        <v>126510015</v>
      </c>
      <c r="B8" t="s">
        <v>968</v>
      </c>
      <c r="C8" t="s">
        <v>1735</v>
      </c>
      <c r="D8" t="s">
        <v>2388</v>
      </c>
      <c r="E8">
        <v>9810164</v>
      </c>
      <c r="F8">
        <v>6689868</v>
      </c>
      <c r="G8">
        <v>-3120296</v>
      </c>
      <c r="H8">
        <v>-0.31806766986846924</v>
      </c>
      <c r="I8">
        <v>69.5</v>
      </c>
      <c r="J8">
        <v>34.980751037597656</v>
      </c>
      <c r="K8">
        <v>-34.519248962402344</v>
      </c>
      <c r="L8">
        <v>-0.49667984247207642</v>
      </c>
      <c r="M8">
        <v>16.436325073242188</v>
      </c>
      <c r="N8">
        <v>36.525165557861328</v>
      </c>
      <c r="O8">
        <v>20.088840484619141</v>
      </c>
      <c r="P8">
        <v>1.2222220897674561</v>
      </c>
    </row>
    <row r="9" spans="1:16">
      <c r="A9">
        <v>108110307</v>
      </c>
      <c r="B9" t="s">
        <v>969</v>
      </c>
      <c r="C9" t="s">
        <v>1736</v>
      </c>
      <c r="D9" t="s">
        <v>2389</v>
      </c>
      <c r="E9">
        <v>3802027</v>
      </c>
      <c r="F9">
        <v>5061153</v>
      </c>
      <c r="G9">
        <v>1259126</v>
      </c>
      <c r="H9">
        <v>0.33117228746414185</v>
      </c>
      <c r="I9">
        <v>29</v>
      </c>
      <c r="J9">
        <v>29</v>
      </c>
      <c r="K9">
        <v>0</v>
      </c>
      <c r="L9">
        <v>0</v>
      </c>
      <c r="M9">
        <v>31.823530197143555</v>
      </c>
      <c r="N9">
        <v>31.823530197143555</v>
      </c>
      <c r="O9">
        <v>0</v>
      </c>
      <c r="P9">
        <v>0</v>
      </c>
    </row>
    <row r="10" spans="1:16">
      <c r="A10">
        <v>126510020</v>
      </c>
      <c r="B10" t="s">
        <v>970</v>
      </c>
      <c r="C10" t="s">
        <v>1737</v>
      </c>
      <c r="D10" t="s">
        <v>2390</v>
      </c>
      <c r="E10">
        <v>95217832</v>
      </c>
      <c r="F10">
        <v>53646512</v>
      </c>
      <c r="G10">
        <v>-41571320</v>
      </c>
      <c r="H10">
        <v>-0.4365917444229126</v>
      </c>
      <c r="I10">
        <v>625</v>
      </c>
      <c r="J10">
        <v>185.33816528320313</v>
      </c>
      <c r="K10">
        <v>-439.66183471679688</v>
      </c>
      <c r="L10">
        <v>-0.70345896482467651</v>
      </c>
      <c r="M10">
        <v>13.819891929626465</v>
      </c>
      <c r="N10">
        <v>58.851001739501953</v>
      </c>
      <c r="O10">
        <v>45.031108856201172</v>
      </c>
      <c r="P10">
        <v>3.2584271430969238</v>
      </c>
    </row>
    <row r="11" spans="1:16">
      <c r="A11">
        <v>101260303</v>
      </c>
      <c r="B11" t="s">
        <v>971</v>
      </c>
      <c r="C11" t="s">
        <v>1738</v>
      </c>
      <c r="D11" t="s">
        <v>2391</v>
      </c>
      <c r="E11">
        <v>54263820</v>
      </c>
      <c r="F11">
        <v>38116212</v>
      </c>
      <c r="G11">
        <v>-16147608</v>
      </c>
      <c r="H11">
        <v>-0.29757595062255859</v>
      </c>
      <c r="I11">
        <v>362.5</v>
      </c>
      <c r="J11">
        <v>193.03544616699219</v>
      </c>
      <c r="K11">
        <v>-169.46455383300781</v>
      </c>
      <c r="L11">
        <v>-0.46748843789100647</v>
      </c>
      <c r="M11">
        <v>15.70209789276123</v>
      </c>
      <c r="N11">
        <v>31.11341667175293</v>
      </c>
      <c r="O11">
        <v>15.411318778991699</v>
      </c>
      <c r="P11">
        <v>0.98148149251937866</v>
      </c>
    </row>
    <row r="12" spans="1:16">
      <c r="A12">
        <v>127040503</v>
      </c>
      <c r="B12" t="s">
        <v>972</v>
      </c>
      <c r="C12" t="s">
        <v>1739</v>
      </c>
      <c r="D12" t="s">
        <v>2391</v>
      </c>
      <c r="E12">
        <v>27152480</v>
      </c>
      <c r="F12">
        <v>16874740</v>
      </c>
      <c r="G12">
        <v>-10277740</v>
      </c>
      <c r="H12">
        <v>-0.37851938605308533</v>
      </c>
      <c r="I12">
        <v>144</v>
      </c>
      <c r="J12">
        <v>48.006908416748047</v>
      </c>
      <c r="K12">
        <v>-95.993087768554688</v>
      </c>
      <c r="L12">
        <v>-0.66661864519119263</v>
      </c>
      <c r="M12">
        <v>14.010952949523926</v>
      </c>
      <c r="N12">
        <v>44.108554840087891</v>
      </c>
      <c r="O12">
        <v>30.097602844238281</v>
      </c>
      <c r="P12">
        <v>2.1481480598449707</v>
      </c>
    </row>
    <row r="13" spans="1:16">
      <c r="A13">
        <v>103000000</v>
      </c>
      <c r="B13" t="s">
        <v>973</v>
      </c>
      <c r="C13" t="s">
        <v>1740</v>
      </c>
      <c r="D13" t="s">
        <v>2392</v>
      </c>
      <c r="E13">
        <v>150760752</v>
      </c>
      <c r="F13">
        <v>102933456</v>
      </c>
      <c r="G13">
        <v>-47827296</v>
      </c>
      <c r="H13">
        <v>-0.31723970174789429</v>
      </c>
      <c r="I13">
        <v>807</v>
      </c>
      <c r="J13">
        <v>438.52178955078125</v>
      </c>
      <c r="K13">
        <v>-368.47821044921875</v>
      </c>
      <c r="L13">
        <v>-0.45660248398780823</v>
      </c>
      <c r="M13">
        <v>1.601190447807312</v>
      </c>
      <c r="N13">
        <v>2.8924732208251953</v>
      </c>
      <c r="O13">
        <v>1.2912827730178833</v>
      </c>
      <c r="P13">
        <v>0.80645173788070679</v>
      </c>
    </row>
    <row r="14" spans="1:16">
      <c r="A14">
        <v>103020603</v>
      </c>
      <c r="B14" t="s">
        <v>974</v>
      </c>
      <c r="C14" t="s">
        <v>1740</v>
      </c>
      <c r="D14" t="s">
        <v>2393</v>
      </c>
      <c r="E14">
        <v>24153404</v>
      </c>
      <c r="F14">
        <v>11435153</v>
      </c>
      <c r="G14">
        <v>-12718251</v>
      </c>
      <c r="H14">
        <v>-0.526561439037323</v>
      </c>
      <c r="I14">
        <v>152</v>
      </c>
      <c r="J14">
        <v>35.229110717773438</v>
      </c>
      <c r="K14">
        <v>-116.77088928222656</v>
      </c>
      <c r="L14">
        <v>-0.76822954416275024</v>
      </c>
      <c r="M14">
        <v>13.123541831970215</v>
      </c>
      <c r="N14">
        <v>59.055938720703125</v>
      </c>
      <c r="O14">
        <v>45.932395935058594</v>
      </c>
      <c r="P14">
        <v>3.5</v>
      </c>
    </row>
    <row r="15" spans="1:16">
      <c r="A15">
        <v>106160303</v>
      </c>
      <c r="B15" t="s">
        <v>975</v>
      </c>
      <c r="C15" t="s">
        <v>1741</v>
      </c>
      <c r="D15" t="s">
        <v>2393</v>
      </c>
      <c r="E15">
        <v>15273176</v>
      </c>
      <c r="F15">
        <v>8703246</v>
      </c>
      <c r="G15">
        <v>-6569930</v>
      </c>
      <c r="H15">
        <v>-0.43016135692596436</v>
      </c>
      <c r="I15">
        <v>124</v>
      </c>
      <c r="J15">
        <v>44.450431823730469</v>
      </c>
      <c r="K15">
        <v>-79.549568176269531</v>
      </c>
      <c r="L15">
        <v>-0.64152878522872925</v>
      </c>
      <c r="M15">
        <v>11.737339019775391</v>
      </c>
      <c r="N15">
        <v>34.594264984130859</v>
      </c>
      <c r="O15">
        <v>22.856925964355469</v>
      </c>
      <c r="P15">
        <v>1.9473686218261719</v>
      </c>
    </row>
    <row r="16" spans="1:16">
      <c r="A16">
        <v>121390302</v>
      </c>
      <c r="B16" t="s">
        <v>976</v>
      </c>
      <c r="C16" t="s">
        <v>1742</v>
      </c>
      <c r="D16" t="s">
        <v>2393</v>
      </c>
      <c r="E16">
        <v>331930016</v>
      </c>
      <c r="F16">
        <v>233836672</v>
      </c>
      <c r="G16">
        <v>-98093344</v>
      </c>
      <c r="H16">
        <v>-0.29552417993545532</v>
      </c>
      <c r="I16">
        <v>2420</v>
      </c>
      <c r="J16">
        <v>1429.3441162109375</v>
      </c>
      <c r="K16">
        <v>-990.6558837890625</v>
      </c>
      <c r="L16">
        <v>-0.40936192870140076</v>
      </c>
      <c r="M16">
        <v>21.655307769775391</v>
      </c>
      <c r="N16">
        <v>37.761924743652344</v>
      </c>
      <c r="O16">
        <v>16.106616973876953</v>
      </c>
      <c r="P16">
        <v>0.74377226829528809</v>
      </c>
    </row>
    <row r="17" spans="1:16">
      <c r="A17">
        <v>126512990</v>
      </c>
      <c r="B17" t="s">
        <v>977</v>
      </c>
      <c r="C17" t="s">
        <v>1743</v>
      </c>
      <c r="D17" t="s">
        <v>2394</v>
      </c>
      <c r="E17">
        <v>8454501</v>
      </c>
      <c r="F17">
        <v>5976268</v>
      </c>
      <c r="G17">
        <v>-2478233</v>
      </c>
      <c r="H17">
        <v>-0.29312586784362793</v>
      </c>
      <c r="I17">
        <v>68.5</v>
      </c>
      <c r="J17">
        <v>37.894081115722656</v>
      </c>
      <c r="K17">
        <v>-30.605918884277344</v>
      </c>
      <c r="L17">
        <v>-0.44680172204971313</v>
      </c>
      <c r="M17">
        <v>15.559562683105469</v>
      </c>
      <c r="N17">
        <v>35.564712524414063</v>
      </c>
      <c r="O17">
        <v>20.005149841308594</v>
      </c>
      <c r="P17">
        <v>1.2857141494750977</v>
      </c>
    </row>
    <row r="18" spans="1:16">
      <c r="A18">
        <v>108070502</v>
      </c>
      <c r="B18" t="s">
        <v>978</v>
      </c>
      <c r="C18" t="s">
        <v>1744</v>
      </c>
      <c r="D18" t="s">
        <v>2395</v>
      </c>
      <c r="E18">
        <v>105556416</v>
      </c>
      <c r="F18">
        <v>88230272</v>
      </c>
      <c r="G18">
        <v>-17326144</v>
      </c>
      <c r="H18">
        <v>-0.16414107382297516</v>
      </c>
      <c r="I18">
        <v>1020.5</v>
      </c>
      <c r="J18">
        <v>776.7955322265625</v>
      </c>
      <c r="K18">
        <v>-243.7044677734375</v>
      </c>
      <c r="L18">
        <v>-0.23880888521671295</v>
      </c>
      <c r="M18">
        <v>14.338281631469727</v>
      </c>
      <c r="N18">
        <v>19.298748016357422</v>
      </c>
      <c r="O18">
        <v>4.9604663848876953</v>
      </c>
      <c r="P18">
        <v>0.34595960378646851</v>
      </c>
    </row>
    <row r="19" spans="1:16">
      <c r="A19">
        <v>127040703</v>
      </c>
      <c r="B19" t="s">
        <v>979</v>
      </c>
      <c r="C19" t="s">
        <v>1745</v>
      </c>
      <c r="D19" t="s">
        <v>2395</v>
      </c>
      <c r="E19">
        <v>50874468</v>
      </c>
      <c r="F19">
        <v>33575028</v>
      </c>
      <c r="G19">
        <v>-17299440</v>
      </c>
      <c r="H19">
        <v>-0.34004169702529907</v>
      </c>
      <c r="I19">
        <v>329</v>
      </c>
      <c r="J19">
        <v>158.20205688476563</v>
      </c>
      <c r="K19">
        <v>-170.79794311523438</v>
      </c>
      <c r="L19">
        <v>-0.51914268732070923</v>
      </c>
      <c r="M19">
        <v>16.364702224731445</v>
      </c>
      <c r="N19">
        <v>32.729404449462891</v>
      </c>
      <c r="O19">
        <v>16.364702224731445</v>
      </c>
      <c r="P19">
        <v>1</v>
      </c>
    </row>
    <row r="20" spans="1:16">
      <c r="A20">
        <v>113380303</v>
      </c>
      <c r="B20" t="s">
        <v>980</v>
      </c>
      <c r="C20" t="s">
        <v>1746</v>
      </c>
      <c r="D20" t="s">
        <v>2395</v>
      </c>
      <c r="E20">
        <v>25843148</v>
      </c>
      <c r="F20">
        <v>17689176</v>
      </c>
      <c r="G20">
        <v>-8153972</v>
      </c>
      <c r="H20">
        <v>-0.31551775336265564</v>
      </c>
      <c r="I20">
        <v>177</v>
      </c>
      <c r="J20">
        <v>96.613922119140625</v>
      </c>
      <c r="K20">
        <v>-80.386077880859375</v>
      </c>
      <c r="L20">
        <v>-0.45415863394737244</v>
      </c>
      <c r="M20">
        <v>15.382719039916992</v>
      </c>
      <c r="N20">
        <v>27.347055435180664</v>
      </c>
      <c r="O20">
        <v>11.964336395263672</v>
      </c>
      <c r="P20">
        <v>0.77777773141860962</v>
      </c>
    </row>
    <row r="21" spans="1:16">
      <c r="A21">
        <v>114060503</v>
      </c>
      <c r="B21" t="s">
        <v>981</v>
      </c>
      <c r="C21" t="s">
        <v>1747</v>
      </c>
      <c r="D21" t="s">
        <v>2395</v>
      </c>
      <c r="E21">
        <v>21099578</v>
      </c>
      <c r="F21">
        <v>12831283</v>
      </c>
      <c r="G21">
        <v>-8268295</v>
      </c>
      <c r="H21">
        <v>-0.3918701708316803</v>
      </c>
      <c r="I21">
        <v>147</v>
      </c>
      <c r="J21">
        <v>62.023990631103516</v>
      </c>
      <c r="K21">
        <v>-84.97601318359375</v>
      </c>
      <c r="L21">
        <v>-0.57806813716888428</v>
      </c>
      <c r="M21">
        <v>14.208624839782715</v>
      </c>
      <c r="N21">
        <v>34.445152282714844</v>
      </c>
      <c r="O21">
        <v>20.236526489257813</v>
      </c>
      <c r="P21">
        <v>1.4242424964904785</v>
      </c>
    </row>
    <row r="22" spans="1:16">
      <c r="A22">
        <v>104510394</v>
      </c>
      <c r="B22" t="s">
        <v>982</v>
      </c>
      <c r="C22" t="s">
        <v>1748</v>
      </c>
      <c r="D22" t="s">
        <v>2396</v>
      </c>
      <c r="E22">
        <v>12626079</v>
      </c>
      <c r="F22">
        <v>8009948</v>
      </c>
      <c r="G22">
        <v>-4616131</v>
      </c>
      <c r="H22">
        <v>-0.36560288071632385</v>
      </c>
      <c r="I22">
        <v>107.5</v>
      </c>
      <c r="J22">
        <v>25.581150054931641</v>
      </c>
      <c r="K22">
        <v>-81.918853759765625</v>
      </c>
      <c r="L22">
        <v>-0.76203584671020508</v>
      </c>
      <c r="M22">
        <v>12.78032112121582</v>
      </c>
      <c r="N22">
        <v>55.053691864013672</v>
      </c>
      <c r="O22">
        <v>42.273368835449219</v>
      </c>
      <c r="P22">
        <v>3.307692289352417</v>
      </c>
    </row>
    <row r="23" spans="1:16">
      <c r="A23">
        <v>128030603</v>
      </c>
      <c r="B23" t="s">
        <v>983</v>
      </c>
      <c r="C23" t="s">
        <v>1749</v>
      </c>
      <c r="D23" t="s">
        <v>2397</v>
      </c>
      <c r="E23">
        <v>23707684</v>
      </c>
      <c r="F23">
        <v>13910184</v>
      </c>
      <c r="G23">
        <v>-9797500</v>
      </c>
      <c r="H23">
        <v>-0.41326263546943665</v>
      </c>
      <c r="I23">
        <v>167.5</v>
      </c>
      <c r="J23">
        <v>68.185050964355469</v>
      </c>
      <c r="K23">
        <v>-99.314949035644531</v>
      </c>
      <c r="L23">
        <v>-0.59292507171630859</v>
      </c>
      <c r="M23">
        <v>14.312965393066406</v>
      </c>
      <c r="N23">
        <v>36.203380584716797</v>
      </c>
      <c r="O23">
        <v>21.890415191650391</v>
      </c>
      <c r="P23">
        <v>1.5294115543365479</v>
      </c>
    </row>
    <row r="24" spans="1:16">
      <c r="A24">
        <v>108000000</v>
      </c>
      <c r="B24" t="s">
        <v>984</v>
      </c>
      <c r="C24" t="s">
        <v>1750</v>
      </c>
      <c r="D24" t="s">
        <v>2398</v>
      </c>
      <c r="E24">
        <v>39489832</v>
      </c>
      <c r="F24">
        <v>26931058</v>
      </c>
      <c r="G24">
        <v>-12558774</v>
      </c>
      <c r="H24">
        <v>-0.31802549958229065</v>
      </c>
      <c r="I24">
        <v>280</v>
      </c>
      <c r="J24">
        <v>166.46249389648438</v>
      </c>
      <c r="K24">
        <v>-113.53750610351563</v>
      </c>
      <c r="L24">
        <v>-0.40549108386039734</v>
      </c>
      <c r="M24">
        <v>1.7586207389831543</v>
      </c>
      <c r="N24">
        <v>2.8333332538604736</v>
      </c>
      <c r="O24">
        <v>1.0747125148773193</v>
      </c>
      <c r="P24">
        <v>0.61111104488372803</v>
      </c>
    </row>
    <row r="25" spans="1:16">
      <c r="A25">
        <v>128030852</v>
      </c>
      <c r="B25" t="s">
        <v>985</v>
      </c>
      <c r="C25" t="s">
        <v>1751</v>
      </c>
      <c r="D25" t="s">
        <v>2399</v>
      </c>
      <c r="E25">
        <v>100239976</v>
      </c>
      <c r="F25">
        <v>61632504</v>
      </c>
      <c r="G25">
        <v>-38607472</v>
      </c>
      <c r="H25">
        <v>-0.38515046238899231</v>
      </c>
      <c r="I25">
        <v>618</v>
      </c>
      <c r="J25">
        <v>282.42434692382813</v>
      </c>
      <c r="K25">
        <v>-335.57565307617188</v>
      </c>
      <c r="L25">
        <v>-0.5430026650428772</v>
      </c>
      <c r="M25">
        <v>14.66129207611084</v>
      </c>
      <c r="N25">
        <v>31.564899444580078</v>
      </c>
      <c r="O25">
        <v>16.903606414794922</v>
      </c>
      <c r="P25">
        <v>1.1529412269592285</v>
      </c>
    </row>
    <row r="26" spans="1:16">
      <c r="A26">
        <v>121395927</v>
      </c>
      <c r="B26" t="s">
        <v>986</v>
      </c>
      <c r="C26" t="s">
        <v>1752</v>
      </c>
      <c r="D26" t="s">
        <v>2400</v>
      </c>
      <c r="E26">
        <v>5268368.5</v>
      </c>
      <c r="F26">
        <v>3468934.25</v>
      </c>
      <c r="G26">
        <v>-1799434.25</v>
      </c>
      <c r="H26">
        <v>-0.34155437350273132</v>
      </c>
      <c r="I26">
        <v>57.5</v>
      </c>
      <c r="J26">
        <v>28.328815460205078</v>
      </c>
      <c r="K26">
        <v>-29.171184539794922</v>
      </c>
      <c r="L26">
        <v>-0.5073249340057373</v>
      </c>
      <c r="M26">
        <v>10.408764839172363</v>
      </c>
      <c r="N26">
        <v>27.222923278808594</v>
      </c>
      <c r="O26">
        <v>16.814159393310547</v>
      </c>
      <c r="P26">
        <v>1.615384578704834</v>
      </c>
    </row>
    <row r="27" spans="1:16">
      <c r="A27">
        <v>121399898</v>
      </c>
      <c r="B27" t="s">
        <v>987</v>
      </c>
      <c r="C27" t="s">
        <v>1752</v>
      </c>
      <c r="D27" t="s">
        <v>2400</v>
      </c>
      <c r="E27">
        <v>6180110</v>
      </c>
      <c r="F27">
        <v>4345118.5</v>
      </c>
      <c r="G27">
        <v>-1834991.5</v>
      </c>
      <c r="H27">
        <v>-0.29691889882087708</v>
      </c>
      <c r="I27">
        <v>40</v>
      </c>
      <c r="J27">
        <v>23.349124908447266</v>
      </c>
      <c r="K27">
        <v>-16.650875091552734</v>
      </c>
      <c r="L27">
        <v>-0.4162718653678894</v>
      </c>
      <c r="M27">
        <v>13.386312484741211</v>
      </c>
      <c r="N27">
        <v>23.797889709472656</v>
      </c>
      <c r="O27">
        <v>10.411577224731445</v>
      </c>
      <c r="P27">
        <v>0.77777785062789917</v>
      </c>
    </row>
    <row r="28" spans="1:16">
      <c r="A28">
        <v>117080503</v>
      </c>
      <c r="B28" t="s">
        <v>988</v>
      </c>
      <c r="C28" t="s">
        <v>1753</v>
      </c>
      <c r="D28" t="s">
        <v>2401</v>
      </c>
      <c r="E28">
        <v>40228532</v>
      </c>
      <c r="F28">
        <v>25730440</v>
      </c>
      <c r="G28">
        <v>-14498092</v>
      </c>
      <c r="H28">
        <v>-0.36039325594902039</v>
      </c>
      <c r="I28">
        <v>264.5</v>
      </c>
      <c r="J28">
        <v>133.86752319335938</v>
      </c>
      <c r="K28">
        <v>-130.63247680664063</v>
      </c>
      <c r="L28">
        <v>-0.49388459324836731</v>
      </c>
      <c r="M28">
        <v>15.088385581970215</v>
      </c>
      <c r="N28">
        <v>28.545595169067383</v>
      </c>
      <c r="O28">
        <v>13.457209587097168</v>
      </c>
      <c r="P28">
        <v>0.8918919563293457</v>
      </c>
    </row>
    <row r="29" spans="1:16">
      <c r="A29">
        <v>109530304</v>
      </c>
      <c r="B29" t="s">
        <v>989</v>
      </c>
      <c r="C29" t="s">
        <v>1754</v>
      </c>
      <c r="D29" t="s">
        <v>2401</v>
      </c>
      <c r="E29">
        <v>4360079</v>
      </c>
      <c r="F29">
        <v>2124674.5</v>
      </c>
      <c r="G29">
        <v>-2235404.5</v>
      </c>
      <c r="H29">
        <v>-0.51269817352294922</v>
      </c>
      <c r="I29">
        <v>28.5</v>
      </c>
      <c r="J29">
        <v>8.2366170883178711</v>
      </c>
      <c r="K29">
        <v>-20.263381958007813</v>
      </c>
      <c r="L29">
        <v>-0.71099585294723511</v>
      </c>
      <c r="M29">
        <v>8.2203683853149414</v>
      </c>
      <c r="N29">
        <v>31.237400054931641</v>
      </c>
      <c r="O29">
        <v>23.017032623291016</v>
      </c>
      <c r="P29">
        <v>2.7999999523162842</v>
      </c>
    </row>
    <row r="30" spans="1:16">
      <c r="A30">
        <v>101630504</v>
      </c>
      <c r="B30" t="s">
        <v>990</v>
      </c>
      <c r="C30" t="s">
        <v>1755</v>
      </c>
      <c r="D30" t="s">
        <v>2401</v>
      </c>
      <c r="E30">
        <v>10751472</v>
      </c>
      <c r="F30">
        <v>5913611.5</v>
      </c>
      <c r="G30">
        <v>-4837860.5</v>
      </c>
      <c r="H30">
        <v>-0.44997191429138184</v>
      </c>
      <c r="I30">
        <v>83.5</v>
      </c>
      <c r="J30">
        <v>31.748540878295898</v>
      </c>
      <c r="K30">
        <v>-51.751457214355469</v>
      </c>
      <c r="L30">
        <v>-0.61977791786193848</v>
      </c>
      <c r="M30">
        <v>10.276265144348145</v>
      </c>
      <c r="N30">
        <v>27.974277496337891</v>
      </c>
      <c r="O30">
        <v>17.698013305664063</v>
      </c>
      <c r="P30">
        <v>1.7222222089767456</v>
      </c>
    </row>
    <row r="31" spans="1:16">
      <c r="A31">
        <v>124150003</v>
      </c>
      <c r="B31" t="s">
        <v>991</v>
      </c>
      <c r="C31" t="s">
        <v>1756</v>
      </c>
      <c r="D31" t="s">
        <v>2402</v>
      </c>
      <c r="E31">
        <v>29193532</v>
      </c>
      <c r="F31">
        <v>17713268</v>
      </c>
      <c r="G31">
        <v>-11480264</v>
      </c>
      <c r="H31">
        <v>-0.39324682950973511</v>
      </c>
      <c r="I31">
        <v>208</v>
      </c>
      <c r="J31">
        <v>88.197158813476563</v>
      </c>
      <c r="K31">
        <v>-119.80284118652344</v>
      </c>
      <c r="L31">
        <v>-0.57597517967224121</v>
      </c>
      <c r="M31">
        <v>15.080368995666504</v>
      </c>
      <c r="N31">
        <v>37.547039031982422</v>
      </c>
      <c r="O31">
        <v>22.466670989990234</v>
      </c>
      <c r="P31">
        <v>1.4897958040237427</v>
      </c>
    </row>
    <row r="32" spans="1:16">
      <c r="A32">
        <v>124150503</v>
      </c>
      <c r="B32" t="s">
        <v>992</v>
      </c>
      <c r="C32" t="s">
        <v>1756</v>
      </c>
      <c r="D32" t="s">
        <v>2403</v>
      </c>
      <c r="E32">
        <v>92269240</v>
      </c>
      <c r="F32">
        <v>57092348</v>
      </c>
      <c r="G32">
        <v>-35176892</v>
      </c>
      <c r="H32">
        <v>-0.38124179840087891</v>
      </c>
      <c r="I32">
        <v>497</v>
      </c>
      <c r="J32">
        <v>216.79653930664063</v>
      </c>
      <c r="K32">
        <v>-280.20346069335938</v>
      </c>
      <c r="L32">
        <v>-0.56378966569900513</v>
      </c>
      <c r="M32">
        <v>20.390209197998047</v>
      </c>
      <c r="N32">
        <v>48.596668243408203</v>
      </c>
      <c r="O32">
        <v>28.206459045410156</v>
      </c>
      <c r="P32">
        <v>1.3833334445953369</v>
      </c>
    </row>
    <row r="33" spans="1:16">
      <c r="A33">
        <v>103020753</v>
      </c>
      <c r="B33" t="s">
        <v>993</v>
      </c>
      <c r="C33" t="s">
        <v>1757</v>
      </c>
      <c r="D33" t="s">
        <v>2403</v>
      </c>
      <c r="E33">
        <v>34429892</v>
      </c>
      <c r="F33">
        <v>21289162</v>
      </c>
      <c r="G33">
        <v>-13140730</v>
      </c>
      <c r="H33">
        <v>-0.38166630268096924</v>
      </c>
      <c r="I33">
        <v>219.5</v>
      </c>
      <c r="J33">
        <v>91.485916137695313</v>
      </c>
      <c r="K33">
        <v>-128.01408386230469</v>
      </c>
      <c r="L33">
        <v>-0.58320766687393188</v>
      </c>
      <c r="M33">
        <v>14.179977416992188</v>
      </c>
      <c r="N33">
        <v>36.268020629882813</v>
      </c>
      <c r="O33">
        <v>22.088043212890625</v>
      </c>
      <c r="P33">
        <v>1.5576924085617065</v>
      </c>
    </row>
    <row r="34" spans="1:16">
      <c r="A34">
        <v>117000000</v>
      </c>
      <c r="B34" t="s">
        <v>994</v>
      </c>
      <c r="C34" t="s">
        <v>1758</v>
      </c>
      <c r="D34" t="s">
        <v>2404</v>
      </c>
      <c r="E34">
        <v>37145236</v>
      </c>
      <c r="F34">
        <v>29953426</v>
      </c>
      <c r="G34">
        <v>-7191810</v>
      </c>
      <c r="H34">
        <v>-0.19361326098442078</v>
      </c>
      <c r="I34">
        <v>218</v>
      </c>
      <c r="J34">
        <v>155.23529052734375</v>
      </c>
      <c r="K34">
        <v>-62.76470947265625</v>
      </c>
      <c r="L34">
        <v>-0.28791150450706482</v>
      </c>
      <c r="M34">
        <v>3.066037654876709</v>
      </c>
      <c r="N34">
        <v>4.2763156890869141</v>
      </c>
      <c r="O34">
        <v>1.2102780342102051</v>
      </c>
      <c r="P34">
        <v>0.39473685622215271</v>
      </c>
    </row>
    <row r="35" spans="1:16">
      <c r="A35">
        <v>127046517</v>
      </c>
      <c r="B35" t="s">
        <v>995</v>
      </c>
      <c r="C35" t="s">
        <v>1759</v>
      </c>
      <c r="D35" t="s">
        <v>2405</v>
      </c>
      <c r="E35">
        <v>10381390</v>
      </c>
      <c r="F35">
        <v>6499657.5</v>
      </c>
      <c r="G35">
        <v>-3881732.5</v>
      </c>
      <c r="H35">
        <v>-0.37391260266304016</v>
      </c>
      <c r="I35">
        <v>69.5</v>
      </c>
      <c r="J35">
        <v>33.407009124755859</v>
      </c>
      <c r="K35">
        <v>-36.092990875244141</v>
      </c>
      <c r="L35">
        <v>-0.51932358741760254</v>
      </c>
      <c r="M35">
        <v>16.034946441650391</v>
      </c>
      <c r="N35">
        <v>37.080814361572266</v>
      </c>
      <c r="O35">
        <v>21.045867919921875</v>
      </c>
      <c r="P35">
        <v>1.3125</v>
      </c>
    </row>
    <row r="36" spans="1:16">
      <c r="A36">
        <v>110141003</v>
      </c>
      <c r="B36" t="s">
        <v>996</v>
      </c>
      <c r="C36" t="s">
        <v>1760</v>
      </c>
      <c r="D36" t="s">
        <v>2406</v>
      </c>
      <c r="E36">
        <v>42576456</v>
      </c>
      <c r="F36">
        <v>30441480</v>
      </c>
      <c r="G36">
        <v>-12134976</v>
      </c>
      <c r="H36">
        <v>-0.28501611948013306</v>
      </c>
      <c r="I36">
        <v>256.5</v>
      </c>
      <c r="J36">
        <v>127.70679473876953</v>
      </c>
      <c r="K36">
        <v>-128.793212890625</v>
      </c>
      <c r="L36">
        <v>-0.5021178126335144</v>
      </c>
      <c r="M36">
        <v>12.071907997131348</v>
      </c>
      <c r="N36">
        <v>24.709688186645508</v>
      </c>
      <c r="O36">
        <v>12.63778018951416</v>
      </c>
      <c r="P36">
        <v>1.0468751192092896</v>
      </c>
    </row>
    <row r="37" spans="1:16">
      <c r="A37">
        <v>103021102</v>
      </c>
      <c r="B37" t="s">
        <v>997</v>
      </c>
      <c r="C37" t="s">
        <v>1761</v>
      </c>
      <c r="D37" t="s">
        <v>2406</v>
      </c>
      <c r="E37">
        <v>73104432</v>
      </c>
      <c r="F37">
        <v>51481472</v>
      </c>
      <c r="G37">
        <v>-21622960</v>
      </c>
      <c r="H37">
        <v>-0.29578179121017456</v>
      </c>
      <c r="I37">
        <v>461.5</v>
      </c>
      <c r="J37">
        <v>249.92935180664063</v>
      </c>
      <c r="K37">
        <v>-211.57064819335938</v>
      </c>
      <c r="L37">
        <v>-0.45844128727912903</v>
      </c>
      <c r="M37">
        <v>19.162578582763672</v>
      </c>
      <c r="N37">
        <v>34.579090118408203</v>
      </c>
      <c r="O37">
        <v>15.416511535644531</v>
      </c>
      <c r="P37">
        <v>0.80451130867004395</v>
      </c>
    </row>
    <row r="38" spans="1:16">
      <c r="A38">
        <v>120480803</v>
      </c>
      <c r="B38" t="s">
        <v>998</v>
      </c>
      <c r="C38" t="s">
        <v>1762</v>
      </c>
      <c r="D38" t="s">
        <v>2406</v>
      </c>
      <c r="E38">
        <v>57972748</v>
      </c>
      <c r="F38">
        <v>35674224</v>
      </c>
      <c r="G38">
        <v>-22298524</v>
      </c>
      <c r="H38">
        <v>-0.38463804125785828</v>
      </c>
      <c r="I38">
        <v>345.5</v>
      </c>
      <c r="J38">
        <v>163.73330688476563</v>
      </c>
      <c r="K38">
        <v>-181.76669311523438</v>
      </c>
      <c r="L38">
        <v>-0.52609753608703613</v>
      </c>
      <c r="M38">
        <v>15.86655330657959</v>
      </c>
      <c r="N38">
        <v>32.559490203857422</v>
      </c>
      <c r="O38">
        <v>16.692935943603516</v>
      </c>
      <c r="P38">
        <v>1.0520833730697632</v>
      </c>
    </row>
    <row r="39" spans="1:16">
      <c r="A39">
        <v>118400001</v>
      </c>
      <c r="B39" t="s">
        <v>999</v>
      </c>
      <c r="C39" t="s">
        <v>1763</v>
      </c>
      <c r="D39" t="s">
        <v>2407</v>
      </c>
      <c r="E39">
        <v>7104162.5</v>
      </c>
      <c r="F39">
        <v>4567772.5</v>
      </c>
      <c r="G39">
        <v>-2536390</v>
      </c>
      <c r="H39">
        <v>-0.35702872276306152</v>
      </c>
      <c r="I39">
        <v>65.5</v>
      </c>
      <c r="J39">
        <v>30.535861968994141</v>
      </c>
      <c r="K39">
        <v>-34.964138031005859</v>
      </c>
      <c r="L39">
        <v>-0.53380364179611206</v>
      </c>
      <c r="M39">
        <v>15.397199630737305</v>
      </c>
      <c r="N39">
        <v>41.992362976074219</v>
      </c>
      <c r="O39">
        <v>26.595163345336914</v>
      </c>
      <c r="P39">
        <v>1.7272727489471436</v>
      </c>
    </row>
    <row r="40" spans="1:16">
      <c r="A40">
        <v>127041203</v>
      </c>
      <c r="B40" t="s">
        <v>1000</v>
      </c>
      <c r="C40" t="s">
        <v>1764</v>
      </c>
      <c r="D40" t="s">
        <v>2408</v>
      </c>
      <c r="E40">
        <v>34266656</v>
      </c>
      <c r="F40">
        <v>24239180</v>
      </c>
      <c r="G40">
        <v>-10027476</v>
      </c>
      <c r="H40">
        <v>-0.29263070225715637</v>
      </c>
      <c r="I40">
        <v>322</v>
      </c>
      <c r="J40">
        <v>180.24591064453125</v>
      </c>
      <c r="K40">
        <v>-141.75408935546875</v>
      </c>
      <c r="L40">
        <v>-0.4402301013469696</v>
      </c>
      <c r="M40">
        <v>16.878583908081055</v>
      </c>
      <c r="N40">
        <v>31.489894866943359</v>
      </c>
      <c r="O40">
        <v>14.611310958862305</v>
      </c>
      <c r="P40">
        <v>0.86567163467407227</v>
      </c>
    </row>
    <row r="41" spans="1:16">
      <c r="A41">
        <v>127041307</v>
      </c>
      <c r="B41" t="s">
        <v>1001</v>
      </c>
      <c r="C41" t="s">
        <v>1764</v>
      </c>
      <c r="D41" t="s">
        <v>2409</v>
      </c>
      <c r="E41">
        <v>5947624.5</v>
      </c>
      <c r="F41">
        <v>6418689</v>
      </c>
      <c r="G41">
        <v>471064.5</v>
      </c>
      <c r="H41">
        <v>7.9202122986316681E-2</v>
      </c>
      <c r="I41">
        <v>47</v>
      </c>
      <c r="J41">
        <v>47</v>
      </c>
      <c r="K41">
        <v>0</v>
      </c>
      <c r="L41">
        <v>0</v>
      </c>
      <c r="M41">
        <v>31.571428298950195</v>
      </c>
      <c r="N41">
        <v>31.571428298950195</v>
      </c>
      <c r="O41">
        <v>0</v>
      </c>
      <c r="P41">
        <v>0</v>
      </c>
    </row>
    <row r="42" spans="1:16">
      <c r="A42">
        <v>127000000</v>
      </c>
      <c r="B42" t="s">
        <v>1002</v>
      </c>
      <c r="C42" t="s">
        <v>1764</v>
      </c>
      <c r="D42" t="s">
        <v>2410</v>
      </c>
      <c r="E42">
        <v>21479006</v>
      </c>
      <c r="F42">
        <v>17281922</v>
      </c>
      <c r="G42">
        <v>-4197084</v>
      </c>
      <c r="H42">
        <v>-0.19540400803089142</v>
      </c>
      <c r="I42">
        <v>125.5</v>
      </c>
      <c r="J42">
        <v>89.982864379882813</v>
      </c>
      <c r="K42">
        <v>-35.517135620117188</v>
      </c>
      <c r="L42">
        <v>-0.28300505876541138</v>
      </c>
      <c r="M42">
        <v>3.7291667461395264</v>
      </c>
      <c r="N42">
        <v>5.7741937637329102</v>
      </c>
      <c r="O42">
        <v>2.0450270175933838</v>
      </c>
      <c r="P42">
        <v>0.54838711023330688</v>
      </c>
    </row>
    <row r="43" spans="1:16">
      <c r="A43">
        <v>108051003</v>
      </c>
      <c r="B43" t="s">
        <v>1003</v>
      </c>
      <c r="C43" t="s">
        <v>1765</v>
      </c>
      <c r="D43" t="s">
        <v>2411</v>
      </c>
      <c r="E43">
        <v>30547956</v>
      </c>
      <c r="F43">
        <v>23513052</v>
      </c>
      <c r="G43">
        <v>-7034904</v>
      </c>
      <c r="H43">
        <v>-0.23029050230979919</v>
      </c>
      <c r="I43">
        <v>214</v>
      </c>
      <c r="J43">
        <v>139.3994140625</v>
      </c>
      <c r="K43">
        <v>-74.6005859375</v>
      </c>
      <c r="L43">
        <v>-0.34860086441040039</v>
      </c>
      <c r="M43">
        <v>17.641880035400391</v>
      </c>
      <c r="N43">
        <v>29.135833740234375</v>
      </c>
      <c r="O43">
        <v>11.493953704833984</v>
      </c>
      <c r="P43">
        <v>0.65151524543762207</v>
      </c>
    </row>
    <row r="44" spans="1:16">
      <c r="A44">
        <v>108051307</v>
      </c>
      <c r="B44" t="s">
        <v>1004</v>
      </c>
      <c r="C44" t="s">
        <v>1765</v>
      </c>
      <c r="D44" t="s">
        <v>2412</v>
      </c>
      <c r="E44">
        <v>2025699.375</v>
      </c>
      <c r="F44">
        <v>3553775</v>
      </c>
      <c r="G44">
        <v>1528075.625</v>
      </c>
      <c r="H44">
        <v>0.75434470176696777</v>
      </c>
      <c r="I44">
        <v>17</v>
      </c>
      <c r="J44">
        <v>17</v>
      </c>
      <c r="K44">
        <v>0</v>
      </c>
      <c r="L44">
        <v>0</v>
      </c>
      <c r="M44">
        <v>47.625</v>
      </c>
      <c r="N44">
        <v>47.625</v>
      </c>
      <c r="O44">
        <v>0</v>
      </c>
      <c r="P44">
        <v>0</v>
      </c>
    </row>
    <row r="45" spans="1:16">
      <c r="A45">
        <v>107650603</v>
      </c>
      <c r="B45" t="s">
        <v>1005</v>
      </c>
      <c r="C45" t="s">
        <v>1766</v>
      </c>
      <c r="D45" t="s">
        <v>2413</v>
      </c>
      <c r="E45">
        <v>39254508</v>
      </c>
      <c r="F45">
        <v>28640560</v>
      </c>
      <c r="G45">
        <v>-10613948</v>
      </c>
      <c r="H45">
        <v>-0.27038800716400146</v>
      </c>
      <c r="I45">
        <v>279.5</v>
      </c>
      <c r="J45">
        <v>173.29315185546875</v>
      </c>
      <c r="K45">
        <v>-106.20684814453125</v>
      </c>
      <c r="L45">
        <v>-0.37998872995376587</v>
      </c>
      <c r="M45">
        <v>17.341770172119141</v>
      </c>
      <c r="N45">
        <v>28.504287719726563</v>
      </c>
      <c r="O45">
        <v>11.162517547607422</v>
      </c>
      <c r="P45">
        <v>0.64367806911468506</v>
      </c>
    </row>
    <row r="46" spans="1:16">
      <c r="A46">
        <v>110141103</v>
      </c>
      <c r="B46" t="s">
        <v>1006</v>
      </c>
      <c r="C46" t="s">
        <v>1767</v>
      </c>
      <c r="D46" t="s">
        <v>2413</v>
      </c>
      <c r="E46">
        <v>52199052</v>
      </c>
      <c r="F46">
        <v>35251320</v>
      </c>
      <c r="G46">
        <v>-16947732</v>
      </c>
      <c r="H46">
        <v>-0.32467508316040039</v>
      </c>
      <c r="I46">
        <v>400</v>
      </c>
      <c r="J46">
        <v>200.81629943847656</v>
      </c>
      <c r="K46">
        <v>-199.18370056152344</v>
      </c>
      <c r="L46">
        <v>-0.49795925617218018</v>
      </c>
      <c r="M46">
        <v>13.896308898925781</v>
      </c>
      <c r="N46">
        <v>30.813554763793945</v>
      </c>
      <c r="O46">
        <v>16.917245864868164</v>
      </c>
      <c r="P46">
        <v>1.2173913717269897</v>
      </c>
    </row>
    <row r="47" spans="1:16">
      <c r="A47">
        <v>108071003</v>
      </c>
      <c r="B47" t="s">
        <v>1007</v>
      </c>
      <c r="C47" t="s">
        <v>1768</v>
      </c>
      <c r="D47" t="s">
        <v>2413</v>
      </c>
      <c r="E47">
        <v>25954730</v>
      </c>
      <c r="F47">
        <v>20405000</v>
      </c>
      <c r="G47">
        <v>-5549730</v>
      </c>
      <c r="H47">
        <v>-0.21382345259189606</v>
      </c>
      <c r="I47">
        <v>144.5</v>
      </c>
      <c r="J47">
        <v>87.442543029785156</v>
      </c>
      <c r="K47">
        <v>-57.057456970214844</v>
      </c>
      <c r="L47">
        <v>-0.39486128091812134</v>
      </c>
      <c r="M47">
        <v>15.633825302124023</v>
      </c>
      <c r="N47">
        <v>26.61076545715332</v>
      </c>
      <c r="O47">
        <v>10.976940155029297</v>
      </c>
      <c r="P47">
        <v>0.70212757587432861</v>
      </c>
    </row>
    <row r="48" spans="1:16">
      <c r="A48">
        <v>126510010</v>
      </c>
      <c r="B48" t="s">
        <v>1008</v>
      </c>
      <c r="C48" t="s">
        <v>1769</v>
      </c>
      <c r="D48" t="s">
        <v>2414</v>
      </c>
      <c r="E48">
        <v>15764707</v>
      </c>
      <c r="F48">
        <v>10181421</v>
      </c>
      <c r="G48">
        <v>-5583286</v>
      </c>
      <c r="H48">
        <v>-0.35416364669799805</v>
      </c>
      <c r="I48">
        <v>124</v>
      </c>
      <c r="J48">
        <v>55.215049743652344</v>
      </c>
      <c r="K48">
        <v>-68.784950256347656</v>
      </c>
      <c r="L48">
        <v>-0.55471736192703247</v>
      </c>
      <c r="M48">
        <v>12.167407989501953</v>
      </c>
      <c r="N48">
        <v>28.897594451904297</v>
      </c>
      <c r="O48">
        <v>16.730186462402344</v>
      </c>
      <c r="P48">
        <v>1.375</v>
      </c>
    </row>
    <row r="49" spans="1:16">
      <c r="A49">
        <v>122091002</v>
      </c>
      <c r="B49" t="s">
        <v>1009</v>
      </c>
      <c r="C49" t="s">
        <v>1770</v>
      </c>
      <c r="D49" t="s">
        <v>2415</v>
      </c>
      <c r="E49">
        <v>202167968</v>
      </c>
      <c r="F49">
        <v>137063232</v>
      </c>
      <c r="G49">
        <v>-65104736</v>
      </c>
      <c r="H49">
        <v>-0.32203289866447449</v>
      </c>
      <c r="I49">
        <v>893</v>
      </c>
      <c r="J49">
        <v>412.86920166015625</v>
      </c>
      <c r="K49">
        <v>-480.13079833984375</v>
      </c>
      <c r="L49">
        <v>-0.53766047954559326</v>
      </c>
      <c r="M49">
        <v>19.684326171875</v>
      </c>
      <c r="N49">
        <v>43.718780517578125</v>
      </c>
      <c r="O49">
        <v>24.034454345703125</v>
      </c>
      <c r="P49">
        <v>1.2209944725036621</v>
      </c>
    </row>
    <row r="50" spans="1:16">
      <c r="A50">
        <v>116191004</v>
      </c>
      <c r="B50" t="s">
        <v>1010</v>
      </c>
      <c r="C50" t="s">
        <v>1771</v>
      </c>
      <c r="D50" t="s">
        <v>2415</v>
      </c>
      <c r="E50">
        <v>22819072</v>
      </c>
      <c r="F50">
        <v>17665382</v>
      </c>
      <c r="G50">
        <v>-5153690</v>
      </c>
      <c r="H50">
        <v>-0.22585012018680573</v>
      </c>
      <c r="I50">
        <v>105</v>
      </c>
      <c r="J50">
        <v>51.316902160644531</v>
      </c>
      <c r="K50">
        <v>-53.683097839355469</v>
      </c>
      <c r="L50">
        <v>-0.51126760244369507</v>
      </c>
      <c r="M50">
        <v>11.327777862548828</v>
      </c>
      <c r="N50">
        <v>22.301563262939453</v>
      </c>
      <c r="O50">
        <v>10.973785400390625</v>
      </c>
      <c r="P50">
        <v>0.96875005960464478</v>
      </c>
    </row>
    <row r="51" spans="1:16">
      <c r="A51">
        <v>101630903</v>
      </c>
      <c r="B51" t="s">
        <v>1011</v>
      </c>
      <c r="C51" t="s">
        <v>1772</v>
      </c>
      <c r="D51" t="s">
        <v>2415</v>
      </c>
      <c r="E51">
        <v>18553560</v>
      </c>
      <c r="F51">
        <v>12594954</v>
      </c>
      <c r="G51">
        <v>-5958606</v>
      </c>
      <c r="H51">
        <v>-0.32115700840950012</v>
      </c>
      <c r="I51">
        <v>154</v>
      </c>
      <c r="J51">
        <v>77.009597778320313</v>
      </c>
      <c r="K51">
        <v>-76.990402221679688</v>
      </c>
      <c r="L51">
        <v>-0.49993768334388733</v>
      </c>
      <c r="M51">
        <v>13.101798057556152</v>
      </c>
      <c r="N51">
        <v>28.961868286132813</v>
      </c>
      <c r="O51">
        <v>15.86007022857666</v>
      </c>
      <c r="P51">
        <v>1.2105262279510498</v>
      </c>
    </row>
    <row r="52" spans="1:16">
      <c r="A52">
        <v>114060557</v>
      </c>
      <c r="B52" t="s">
        <v>1012</v>
      </c>
      <c r="C52" t="s">
        <v>1773</v>
      </c>
      <c r="D52" t="s">
        <v>2416</v>
      </c>
      <c r="E52">
        <v>18530244</v>
      </c>
      <c r="F52">
        <v>15611834</v>
      </c>
      <c r="G52">
        <v>-2918410</v>
      </c>
      <c r="H52">
        <v>-0.15749441087245941</v>
      </c>
      <c r="I52">
        <v>151</v>
      </c>
      <c r="J52">
        <v>119.35211944580078</v>
      </c>
      <c r="K52">
        <v>-31.647880554199219</v>
      </c>
      <c r="L52">
        <v>-0.20958861708641052</v>
      </c>
      <c r="M52">
        <v>29.660715103149414</v>
      </c>
      <c r="N52">
        <v>35.340427398681641</v>
      </c>
      <c r="O52">
        <v>5.6797122955322266</v>
      </c>
      <c r="P52">
        <v>0.19148939847946167</v>
      </c>
    </row>
    <row r="53" spans="1:16">
      <c r="A53">
        <v>114000000</v>
      </c>
      <c r="B53" t="s">
        <v>1013</v>
      </c>
      <c r="C53" t="s">
        <v>1773</v>
      </c>
      <c r="D53" t="s">
        <v>2417</v>
      </c>
      <c r="E53">
        <v>106670152</v>
      </c>
      <c r="F53">
        <v>61803672</v>
      </c>
      <c r="G53">
        <v>-44866480</v>
      </c>
      <c r="H53">
        <v>-0.42060950398445129</v>
      </c>
      <c r="I53">
        <v>829</v>
      </c>
      <c r="J53">
        <v>263.423828125</v>
      </c>
      <c r="K53">
        <v>-565.576171875</v>
      </c>
      <c r="L53">
        <v>-0.68223905563354492</v>
      </c>
      <c r="M53">
        <v>1.644444465637207</v>
      </c>
      <c r="N53">
        <v>6.1666665077209473</v>
      </c>
      <c r="O53">
        <v>4.5222220420837402</v>
      </c>
      <c r="P53">
        <v>2.7499997615814209</v>
      </c>
    </row>
    <row r="54" spans="1:16">
      <c r="A54">
        <v>108561003</v>
      </c>
      <c r="B54" t="s">
        <v>1014</v>
      </c>
      <c r="C54" t="s">
        <v>1774</v>
      </c>
      <c r="D54" t="s">
        <v>2418</v>
      </c>
      <c r="E54">
        <v>12251296</v>
      </c>
      <c r="F54">
        <v>7923920</v>
      </c>
      <c r="G54">
        <v>-4327376</v>
      </c>
      <c r="H54">
        <v>-0.35321781039237976</v>
      </c>
      <c r="I54">
        <v>111</v>
      </c>
      <c r="J54">
        <v>53.088050842285156</v>
      </c>
      <c r="K54">
        <v>-57.911949157714844</v>
      </c>
      <c r="L54">
        <v>-0.52172929048538208</v>
      </c>
      <c r="M54">
        <v>11.685311317443848</v>
      </c>
      <c r="N54">
        <v>27.415538787841797</v>
      </c>
      <c r="O54">
        <v>15.730227470397949</v>
      </c>
      <c r="P54">
        <v>1.3461538553237915</v>
      </c>
    </row>
    <row r="55" spans="1:16">
      <c r="A55">
        <v>112011103</v>
      </c>
      <c r="B55" t="s">
        <v>1015</v>
      </c>
      <c r="C55" t="s">
        <v>1775</v>
      </c>
      <c r="D55" t="s">
        <v>2418</v>
      </c>
      <c r="E55">
        <v>30895884</v>
      </c>
      <c r="F55">
        <v>23665778</v>
      </c>
      <c r="G55">
        <v>-7230106</v>
      </c>
      <c r="H55">
        <v>-0.23401518166065216</v>
      </c>
      <c r="I55">
        <v>239.5</v>
      </c>
      <c r="J55">
        <v>155.68698120117188</v>
      </c>
      <c r="K55">
        <v>-83.813018798828125</v>
      </c>
      <c r="L55">
        <v>-0.34994998574256897</v>
      </c>
      <c r="M55">
        <v>15.344977378845215</v>
      </c>
      <c r="N55">
        <v>23.649316787719727</v>
      </c>
      <c r="O55">
        <v>8.3043394088745117</v>
      </c>
      <c r="P55">
        <v>0.54117637872695923</v>
      </c>
    </row>
    <row r="56" spans="1:16">
      <c r="A56">
        <v>116191103</v>
      </c>
      <c r="B56" t="s">
        <v>1016</v>
      </c>
      <c r="C56" t="s">
        <v>1776</v>
      </c>
      <c r="D56" t="s">
        <v>2418</v>
      </c>
      <c r="E56">
        <v>46385084</v>
      </c>
      <c r="F56">
        <v>32961052</v>
      </c>
      <c r="G56">
        <v>-13424032</v>
      </c>
      <c r="H56">
        <v>-0.28940406441688538</v>
      </c>
      <c r="I56">
        <v>392</v>
      </c>
      <c r="J56">
        <v>224.24333190917969</v>
      </c>
      <c r="K56">
        <v>-167.75666809082031</v>
      </c>
      <c r="L56">
        <v>-0.42795068025588989</v>
      </c>
      <c r="M56">
        <v>15.750889778137207</v>
      </c>
      <c r="N56">
        <v>30.852258682250977</v>
      </c>
      <c r="O56">
        <v>15.10136890411377</v>
      </c>
      <c r="P56">
        <v>0.95876288414001465</v>
      </c>
    </row>
    <row r="57" spans="1:16">
      <c r="A57">
        <v>103021252</v>
      </c>
      <c r="B57" t="s">
        <v>1017</v>
      </c>
      <c r="C57" t="s">
        <v>1777</v>
      </c>
      <c r="D57" t="s">
        <v>2418</v>
      </c>
      <c r="E57">
        <v>85450032</v>
      </c>
      <c r="F57">
        <v>46927036</v>
      </c>
      <c r="G57">
        <v>-38522996</v>
      </c>
      <c r="H57">
        <v>-0.45082482695579529</v>
      </c>
      <c r="I57">
        <v>594.5</v>
      </c>
      <c r="J57">
        <v>235.66659545898438</v>
      </c>
      <c r="K57">
        <v>-358.83340454101563</v>
      </c>
      <c r="L57">
        <v>-0.60358858108520508</v>
      </c>
      <c r="M57">
        <v>13.377119064331055</v>
      </c>
      <c r="N57">
        <v>33.991039276123047</v>
      </c>
      <c r="O57">
        <v>20.613920211791992</v>
      </c>
      <c r="P57">
        <v>1.5409835577011108</v>
      </c>
    </row>
    <row r="58" spans="1:16">
      <c r="A58">
        <v>120481107</v>
      </c>
      <c r="B58" t="s">
        <v>1018</v>
      </c>
      <c r="C58" t="s">
        <v>1778</v>
      </c>
      <c r="D58" t="s">
        <v>2419</v>
      </c>
      <c r="E58">
        <v>12369367</v>
      </c>
      <c r="F58">
        <v>12191982</v>
      </c>
      <c r="G58">
        <v>-177385</v>
      </c>
      <c r="H58">
        <v>-1.4340668916702271E-2</v>
      </c>
      <c r="I58">
        <v>81</v>
      </c>
      <c r="J58">
        <v>78.879486083984375</v>
      </c>
      <c r="K58">
        <v>-2.120513916015625</v>
      </c>
      <c r="L58">
        <v>-2.6179183274507523E-2</v>
      </c>
      <c r="M58">
        <v>37.457141876220703</v>
      </c>
      <c r="N58">
        <v>38.558822631835938</v>
      </c>
      <c r="O58">
        <v>1.1016807556152344</v>
      </c>
      <c r="P58">
        <v>2.9411768540740013E-2</v>
      </c>
    </row>
    <row r="59" spans="1:16">
      <c r="A59">
        <v>120481002</v>
      </c>
      <c r="B59" t="s">
        <v>1019</v>
      </c>
      <c r="C59" t="s">
        <v>1778</v>
      </c>
      <c r="D59" t="s">
        <v>2420</v>
      </c>
      <c r="E59">
        <v>283028864</v>
      </c>
      <c r="F59">
        <v>180221056</v>
      </c>
      <c r="G59">
        <v>-102807808</v>
      </c>
      <c r="H59">
        <v>-0.36324143409729004</v>
      </c>
      <c r="I59">
        <v>1693</v>
      </c>
      <c r="J59">
        <v>831.84600830078125</v>
      </c>
      <c r="K59">
        <v>-861.15399169921875</v>
      </c>
      <c r="L59">
        <v>-0.5086556077003479</v>
      </c>
      <c r="M59">
        <v>17.857830047607422</v>
      </c>
      <c r="N59">
        <v>38.982883453369141</v>
      </c>
      <c r="O59">
        <v>21.125053405761719</v>
      </c>
      <c r="P59">
        <v>1.1829574108123779</v>
      </c>
    </row>
    <row r="60" spans="1:16">
      <c r="A60">
        <v>101631003</v>
      </c>
      <c r="B60" t="s">
        <v>1020</v>
      </c>
      <c r="C60" t="s">
        <v>1779</v>
      </c>
      <c r="D60" t="s">
        <v>2420</v>
      </c>
      <c r="E60">
        <v>20110126</v>
      </c>
      <c r="F60">
        <v>13476208</v>
      </c>
      <c r="G60">
        <v>-6633918</v>
      </c>
      <c r="H60">
        <v>-0.32987949252128601</v>
      </c>
      <c r="I60">
        <v>130.5</v>
      </c>
      <c r="J60">
        <v>65.424140930175781</v>
      </c>
      <c r="K60">
        <v>-65.075859069824219</v>
      </c>
      <c r="L60">
        <v>-0.49866560101509094</v>
      </c>
      <c r="M60">
        <v>14.1116943359375</v>
      </c>
      <c r="N60">
        <v>26.655422210693359</v>
      </c>
      <c r="O60">
        <v>12.543727874755859</v>
      </c>
      <c r="P60">
        <v>0.88888883590698242</v>
      </c>
    </row>
    <row r="61" spans="1:16">
      <c r="A61">
        <v>127041503</v>
      </c>
      <c r="B61" t="s">
        <v>1021</v>
      </c>
      <c r="C61" t="s">
        <v>1780</v>
      </c>
      <c r="D61" t="s">
        <v>2420</v>
      </c>
      <c r="E61">
        <v>29568472</v>
      </c>
      <c r="F61">
        <v>20623600</v>
      </c>
      <c r="G61">
        <v>-8944872</v>
      </c>
      <c r="H61">
        <v>-0.30251383781433105</v>
      </c>
      <c r="I61">
        <v>223.5</v>
      </c>
      <c r="J61">
        <v>120.64762878417969</v>
      </c>
      <c r="K61">
        <v>-102.85237121582031</v>
      </c>
      <c r="L61">
        <v>-0.4601895809173584</v>
      </c>
      <c r="M61">
        <v>15.20824146270752</v>
      </c>
      <c r="N61">
        <v>30.932016372680664</v>
      </c>
      <c r="O61">
        <v>15.723774909973145</v>
      </c>
      <c r="P61">
        <v>1.0338983535766602</v>
      </c>
    </row>
    <row r="62" spans="1:16">
      <c r="A62">
        <v>115210503</v>
      </c>
      <c r="B62" t="s">
        <v>1022</v>
      </c>
      <c r="C62" t="s">
        <v>1781</v>
      </c>
      <c r="D62" t="s">
        <v>2420</v>
      </c>
      <c r="E62">
        <v>53192460</v>
      </c>
      <c r="F62">
        <v>32642886</v>
      </c>
      <c r="G62">
        <v>-20549574</v>
      </c>
      <c r="H62">
        <v>-0.38632494211196899</v>
      </c>
      <c r="I62">
        <v>349.5</v>
      </c>
      <c r="J62">
        <v>149.21186828613281</v>
      </c>
      <c r="K62">
        <v>-200.28813171386719</v>
      </c>
      <c r="L62">
        <v>-0.5730704665184021</v>
      </c>
      <c r="M62">
        <v>12.89069938659668</v>
      </c>
      <c r="N62">
        <v>31.912342071533203</v>
      </c>
      <c r="O62">
        <v>19.021642684936523</v>
      </c>
      <c r="P62">
        <v>1.4756097793579102</v>
      </c>
    </row>
    <row r="63" spans="1:16">
      <c r="A63">
        <v>127041603</v>
      </c>
      <c r="B63" t="s">
        <v>1023</v>
      </c>
      <c r="C63" t="s">
        <v>1782</v>
      </c>
      <c r="D63" t="s">
        <v>2420</v>
      </c>
      <c r="E63">
        <v>38286788</v>
      </c>
      <c r="F63">
        <v>25806194</v>
      </c>
      <c r="G63">
        <v>-12480594</v>
      </c>
      <c r="H63">
        <v>-0.32597652077674866</v>
      </c>
      <c r="I63">
        <v>254</v>
      </c>
      <c r="J63">
        <v>130.90133666992188</v>
      </c>
      <c r="K63">
        <v>-123.09866333007813</v>
      </c>
      <c r="L63">
        <v>-0.48464041948318481</v>
      </c>
      <c r="M63">
        <v>15.719032287597656</v>
      </c>
      <c r="N63">
        <v>32.066825866699219</v>
      </c>
      <c r="O63">
        <v>16.347793579101563</v>
      </c>
      <c r="P63">
        <v>1.0399999618530273</v>
      </c>
    </row>
    <row r="64" spans="1:16">
      <c r="A64">
        <v>108110603</v>
      </c>
      <c r="B64" t="s">
        <v>1024</v>
      </c>
      <c r="C64" t="s">
        <v>1783</v>
      </c>
      <c r="D64" t="s">
        <v>2420</v>
      </c>
      <c r="E64">
        <v>16692034</v>
      </c>
      <c r="F64">
        <v>13284283</v>
      </c>
      <c r="G64">
        <v>-3407751</v>
      </c>
      <c r="H64">
        <v>-0.20415432751178741</v>
      </c>
      <c r="I64">
        <v>90.5</v>
      </c>
      <c r="J64">
        <v>47.70672607421875</v>
      </c>
      <c r="K64">
        <v>-42.79327392578125</v>
      </c>
      <c r="L64">
        <v>-0.47285386919975281</v>
      </c>
      <c r="M64">
        <v>13.565299987792969</v>
      </c>
      <c r="N64">
        <v>27.130599975585938</v>
      </c>
      <c r="O64">
        <v>13.565299987792969</v>
      </c>
      <c r="P64">
        <v>1</v>
      </c>
    </row>
    <row r="65" spans="1:16">
      <c r="A65">
        <v>116191203</v>
      </c>
      <c r="B65" t="s">
        <v>1025</v>
      </c>
      <c r="C65" t="s">
        <v>1784</v>
      </c>
      <c r="D65" t="s">
        <v>2420</v>
      </c>
      <c r="E65">
        <v>26842520</v>
      </c>
      <c r="F65">
        <v>20604988</v>
      </c>
      <c r="G65">
        <v>-6237532</v>
      </c>
      <c r="H65">
        <v>-0.23237505555152893</v>
      </c>
      <c r="I65">
        <v>202.5</v>
      </c>
      <c r="J65">
        <v>132.67874145507813</v>
      </c>
      <c r="K65">
        <v>-69.821258544921875</v>
      </c>
      <c r="L65">
        <v>-0.34479632973670959</v>
      </c>
      <c r="M65">
        <v>13.780844688415527</v>
      </c>
      <c r="N65">
        <v>20.256179809570313</v>
      </c>
      <c r="O65">
        <v>6.4753351211547852</v>
      </c>
      <c r="P65">
        <v>0.46987941861152649</v>
      </c>
    </row>
    <row r="66" spans="1:16">
      <c r="A66">
        <v>129540803</v>
      </c>
      <c r="B66" t="s">
        <v>1026</v>
      </c>
      <c r="C66" t="s">
        <v>1785</v>
      </c>
      <c r="D66" t="s">
        <v>2420</v>
      </c>
      <c r="E66">
        <v>54607104</v>
      </c>
      <c r="F66">
        <v>42256600</v>
      </c>
      <c r="G66">
        <v>-12350504</v>
      </c>
      <c r="H66">
        <v>-0.22617028653621674</v>
      </c>
      <c r="I66">
        <v>331.5</v>
      </c>
      <c r="J66">
        <v>184.44047546386719</v>
      </c>
      <c r="K66">
        <v>-147.05952453613281</v>
      </c>
      <c r="L66">
        <v>-0.44361847639083862</v>
      </c>
      <c r="M66">
        <v>14.305134773254395</v>
      </c>
      <c r="N66">
        <v>25.204286575317383</v>
      </c>
      <c r="O66">
        <v>10.899151802062988</v>
      </c>
      <c r="P66">
        <v>0.76190489530563354</v>
      </c>
    </row>
    <row r="67" spans="1:16">
      <c r="A67">
        <v>119581003</v>
      </c>
      <c r="B67" t="s">
        <v>1027</v>
      </c>
      <c r="C67" t="s">
        <v>1786</v>
      </c>
      <c r="D67" t="s">
        <v>2420</v>
      </c>
      <c r="E67">
        <v>18691352</v>
      </c>
      <c r="F67">
        <v>10756822</v>
      </c>
      <c r="G67">
        <v>-7934530</v>
      </c>
      <c r="H67">
        <v>-0.42450273036956787</v>
      </c>
      <c r="I67">
        <v>156</v>
      </c>
      <c r="J67">
        <v>69.851051330566406</v>
      </c>
      <c r="K67">
        <v>-86.148948669433594</v>
      </c>
      <c r="L67">
        <v>-0.55223685503005981</v>
      </c>
      <c r="M67">
        <v>12.982666969299316</v>
      </c>
      <c r="N67">
        <v>29.783763885498047</v>
      </c>
      <c r="O67">
        <v>16.801097869873047</v>
      </c>
      <c r="P67">
        <v>1.2941175699234009</v>
      </c>
    </row>
    <row r="68" spans="1:16">
      <c r="A68">
        <v>168513758</v>
      </c>
      <c r="B68" t="s">
        <v>1028</v>
      </c>
      <c r="C68" t="s">
        <v>1787</v>
      </c>
      <c r="D68" t="s">
        <v>2421</v>
      </c>
      <c r="E68">
        <v>8791246</v>
      </c>
      <c r="F68">
        <v>5737440</v>
      </c>
      <c r="G68">
        <v>-3053806</v>
      </c>
      <c r="H68">
        <v>-0.34736895561218262</v>
      </c>
      <c r="I68">
        <v>75</v>
      </c>
      <c r="J68">
        <v>35.113395690917969</v>
      </c>
      <c r="K68">
        <v>-39.886604309082031</v>
      </c>
      <c r="L68">
        <v>-0.53182137012481689</v>
      </c>
      <c r="M68">
        <v>12.870487213134766</v>
      </c>
      <c r="N68">
        <v>35.853500366210938</v>
      </c>
      <c r="O68">
        <v>22.983013153076172</v>
      </c>
      <c r="P68">
        <v>1.7857142686843872</v>
      </c>
    </row>
    <row r="69" spans="1:16">
      <c r="A69">
        <v>114060753</v>
      </c>
      <c r="B69" t="s">
        <v>1029</v>
      </c>
      <c r="C69" t="s">
        <v>1788</v>
      </c>
      <c r="D69" t="s">
        <v>2422</v>
      </c>
      <c r="E69">
        <v>121051256</v>
      </c>
      <c r="F69">
        <v>78135600</v>
      </c>
      <c r="G69">
        <v>-42915656</v>
      </c>
      <c r="H69">
        <v>-0.35452467203140259</v>
      </c>
      <c r="I69">
        <v>948.5</v>
      </c>
      <c r="J69">
        <v>482.30255126953125</v>
      </c>
      <c r="K69">
        <v>-466.19744873046875</v>
      </c>
      <c r="L69">
        <v>-0.49151021242141724</v>
      </c>
      <c r="M69">
        <v>15.459562301635742</v>
      </c>
      <c r="N69">
        <v>31.537506103515625</v>
      </c>
      <c r="O69">
        <v>16.077943801879883</v>
      </c>
      <c r="P69">
        <v>1.0399999618530273</v>
      </c>
    </row>
    <row r="70" spans="1:16">
      <c r="A70">
        <v>185515523</v>
      </c>
      <c r="B70" t="s">
        <v>1030</v>
      </c>
      <c r="C70" t="s">
        <v>1789</v>
      </c>
      <c r="D70" t="s">
        <v>2423</v>
      </c>
      <c r="E70">
        <v>13586350</v>
      </c>
      <c r="F70">
        <v>9544042</v>
      </c>
      <c r="G70">
        <v>-4042308</v>
      </c>
      <c r="H70">
        <v>-0.29752716422080994</v>
      </c>
      <c r="I70">
        <v>100</v>
      </c>
      <c r="J70">
        <v>54.250751495361328</v>
      </c>
      <c r="K70">
        <v>-45.749248504638672</v>
      </c>
      <c r="L70">
        <v>-0.45749247074127197</v>
      </c>
      <c r="M70">
        <v>12.25553035736084</v>
      </c>
      <c r="N70">
        <v>25.277030944824219</v>
      </c>
      <c r="O70">
        <v>13.021500587463379</v>
      </c>
      <c r="P70">
        <v>1.0625</v>
      </c>
    </row>
    <row r="71" spans="1:16">
      <c r="A71">
        <v>109420803</v>
      </c>
      <c r="B71" t="s">
        <v>1031</v>
      </c>
      <c r="C71" t="s">
        <v>1790</v>
      </c>
      <c r="D71" t="s">
        <v>2424</v>
      </c>
      <c r="E71">
        <v>40655040</v>
      </c>
      <c r="F71">
        <v>28707952</v>
      </c>
      <c r="G71">
        <v>-11947088</v>
      </c>
      <c r="H71">
        <v>-0.29386487603187561</v>
      </c>
      <c r="I71">
        <v>320.5</v>
      </c>
      <c r="J71">
        <v>187.20892333984375</v>
      </c>
      <c r="K71">
        <v>-133.29107666015625</v>
      </c>
      <c r="L71">
        <v>-0.41588479280471802</v>
      </c>
      <c r="M71">
        <v>15.206089019775391</v>
      </c>
      <c r="N71">
        <v>29.202602386474609</v>
      </c>
      <c r="O71">
        <v>13.996513366699219</v>
      </c>
      <c r="P71">
        <v>0.92045450210571289</v>
      </c>
    </row>
    <row r="72" spans="1:16">
      <c r="A72">
        <v>114060853</v>
      </c>
      <c r="B72" t="s">
        <v>1032</v>
      </c>
      <c r="C72" t="s">
        <v>1791</v>
      </c>
      <c r="D72" t="s">
        <v>2424</v>
      </c>
      <c r="E72">
        <v>32589062</v>
      </c>
      <c r="F72">
        <v>16508226</v>
      </c>
      <c r="G72">
        <v>-16080836</v>
      </c>
      <c r="H72">
        <v>-0.49344274401664734</v>
      </c>
      <c r="I72">
        <v>185.5</v>
      </c>
      <c r="J72">
        <v>51.546981811523438</v>
      </c>
      <c r="K72">
        <v>-133.95301818847656</v>
      </c>
      <c r="L72">
        <v>-0.72211867570877075</v>
      </c>
      <c r="M72">
        <v>12.502370834350586</v>
      </c>
      <c r="N72">
        <v>48.342498779296875</v>
      </c>
      <c r="O72">
        <v>35.840126037597656</v>
      </c>
      <c r="P72">
        <v>2.8666665554046631</v>
      </c>
    </row>
    <row r="73" spans="1:16">
      <c r="A73">
        <v>103021453</v>
      </c>
      <c r="B73" t="s">
        <v>1033</v>
      </c>
      <c r="C73" t="s">
        <v>1792</v>
      </c>
      <c r="D73" t="s">
        <v>2424</v>
      </c>
      <c r="E73">
        <v>23805766</v>
      </c>
      <c r="F73">
        <v>14383325</v>
      </c>
      <c r="G73">
        <v>-9422441</v>
      </c>
      <c r="H73">
        <v>-0.3958050012588501</v>
      </c>
      <c r="I73">
        <v>136.5</v>
      </c>
      <c r="J73">
        <v>55.584148406982422</v>
      </c>
      <c r="K73">
        <v>-80.915847778320313</v>
      </c>
      <c r="L73">
        <v>-0.59279006719589233</v>
      </c>
      <c r="M73">
        <v>14.361730575561523</v>
      </c>
      <c r="N73">
        <v>34.545783996582031</v>
      </c>
      <c r="O73">
        <v>20.184053421020508</v>
      </c>
      <c r="P73">
        <v>1.4054054021835327</v>
      </c>
    </row>
    <row r="74" spans="1:16">
      <c r="A74">
        <v>122091303</v>
      </c>
      <c r="B74" t="s">
        <v>1034</v>
      </c>
      <c r="C74" t="s">
        <v>1793</v>
      </c>
      <c r="D74" t="s">
        <v>2424</v>
      </c>
      <c r="E74">
        <v>26059622</v>
      </c>
      <c r="F74">
        <v>15355107</v>
      </c>
      <c r="G74">
        <v>-10704515</v>
      </c>
      <c r="H74">
        <v>-0.41077014803886414</v>
      </c>
      <c r="I74">
        <v>148</v>
      </c>
      <c r="J74">
        <v>63.887229919433594</v>
      </c>
      <c r="K74">
        <v>-84.112770080566406</v>
      </c>
      <c r="L74">
        <v>-0.56832951307296753</v>
      </c>
      <c r="M74">
        <v>17.030439376831055</v>
      </c>
      <c r="N74">
        <v>38.791557312011719</v>
      </c>
      <c r="O74">
        <v>21.761117935180664</v>
      </c>
      <c r="P74">
        <v>1.2777777910232544</v>
      </c>
    </row>
    <row r="75" spans="1:16">
      <c r="A75">
        <v>122091352</v>
      </c>
      <c r="B75" t="s">
        <v>1035</v>
      </c>
      <c r="C75" t="s">
        <v>1793</v>
      </c>
      <c r="D75" t="s">
        <v>2424</v>
      </c>
      <c r="E75">
        <v>168708352</v>
      </c>
      <c r="F75">
        <v>102442000</v>
      </c>
      <c r="G75">
        <v>-66266352</v>
      </c>
      <c r="H75">
        <v>-0.39278644323348999</v>
      </c>
      <c r="I75">
        <v>735.5</v>
      </c>
      <c r="J75">
        <v>266.71005249023438</v>
      </c>
      <c r="K75">
        <v>-468.78994750976563</v>
      </c>
      <c r="L75">
        <v>-0.63737589120864868</v>
      </c>
      <c r="M75">
        <v>18.871917724609375</v>
      </c>
      <c r="N75">
        <v>52.032569885253906</v>
      </c>
      <c r="O75">
        <v>33.160652160644531</v>
      </c>
      <c r="P75">
        <v>1.7571426630020142</v>
      </c>
    </row>
    <row r="76" spans="1:16">
      <c r="A76">
        <v>106330703</v>
      </c>
      <c r="B76" t="s">
        <v>1036</v>
      </c>
      <c r="C76" t="s">
        <v>1794</v>
      </c>
      <c r="D76" t="s">
        <v>2424</v>
      </c>
      <c r="E76">
        <v>15883913</v>
      </c>
      <c r="F76">
        <v>11281932</v>
      </c>
      <c r="G76">
        <v>-4601981</v>
      </c>
      <c r="H76">
        <v>-0.2897258996963501</v>
      </c>
      <c r="I76">
        <v>147.5</v>
      </c>
      <c r="J76">
        <v>90.997787475585938</v>
      </c>
      <c r="K76">
        <v>-56.502212524414063</v>
      </c>
      <c r="L76">
        <v>-0.3830658495426178</v>
      </c>
      <c r="M76">
        <v>13.98317813873291</v>
      </c>
      <c r="N76">
        <v>23.199363708496094</v>
      </c>
      <c r="O76">
        <v>9.2161855697631836</v>
      </c>
      <c r="P76">
        <v>0.65909093618392944</v>
      </c>
    </row>
    <row r="77" spans="1:16">
      <c r="A77">
        <v>106330803</v>
      </c>
      <c r="B77" t="s">
        <v>1037</v>
      </c>
      <c r="C77" t="s">
        <v>1794</v>
      </c>
      <c r="D77" t="s">
        <v>2424</v>
      </c>
      <c r="E77">
        <v>26301132</v>
      </c>
      <c r="F77">
        <v>17696702</v>
      </c>
      <c r="G77">
        <v>-8604430</v>
      </c>
      <c r="H77">
        <v>-0.32715055346488953</v>
      </c>
      <c r="I77">
        <v>218.5</v>
      </c>
      <c r="J77">
        <v>115.32644653320313</v>
      </c>
      <c r="K77">
        <v>-103.17355346679688</v>
      </c>
      <c r="L77">
        <v>-0.47219017148017883</v>
      </c>
      <c r="M77">
        <v>14.242323875427246</v>
      </c>
      <c r="N77">
        <v>27.467338562011719</v>
      </c>
      <c r="O77">
        <v>13.225014686584473</v>
      </c>
      <c r="P77">
        <v>0.92857140302658081</v>
      </c>
    </row>
    <row r="78" spans="1:16">
      <c r="A78">
        <v>101260803</v>
      </c>
      <c r="B78" t="s">
        <v>1038</v>
      </c>
      <c r="C78" t="s">
        <v>1795</v>
      </c>
      <c r="D78" t="s">
        <v>2424</v>
      </c>
      <c r="E78">
        <v>35391504</v>
      </c>
      <c r="F78">
        <v>25473876</v>
      </c>
      <c r="G78">
        <v>-9917628</v>
      </c>
      <c r="H78">
        <v>-0.28022623062133789</v>
      </c>
      <c r="I78">
        <v>187.5</v>
      </c>
      <c r="J78">
        <v>85.728286743164063</v>
      </c>
      <c r="K78">
        <v>-101.77171325683594</v>
      </c>
      <c r="L78">
        <v>-0.5427824854850769</v>
      </c>
      <c r="M78">
        <v>15.556731224060059</v>
      </c>
      <c r="N78">
        <v>34.288307189941406</v>
      </c>
      <c r="O78">
        <v>18.731575012207031</v>
      </c>
      <c r="P78">
        <v>1.2040817737579346</v>
      </c>
    </row>
    <row r="79" spans="1:16">
      <c r="A79">
        <v>123460504</v>
      </c>
      <c r="B79" t="s">
        <v>1039</v>
      </c>
      <c r="C79" t="s">
        <v>1796</v>
      </c>
      <c r="D79" t="s">
        <v>2424</v>
      </c>
      <c r="E79">
        <v>230386</v>
      </c>
      <c r="F79">
        <v>182377</v>
      </c>
      <c r="G79">
        <v>-48009</v>
      </c>
      <c r="H79">
        <v>-0.20838506519794464</v>
      </c>
    </row>
    <row r="80" spans="1:16">
      <c r="A80">
        <v>122000000</v>
      </c>
      <c r="B80" t="s">
        <v>1040</v>
      </c>
      <c r="C80" t="s">
        <v>1797</v>
      </c>
      <c r="D80" t="s">
        <v>2425</v>
      </c>
      <c r="E80">
        <v>156613600</v>
      </c>
      <c r="F80">
        <v>106847528</v>
      </c>
      <c r="G80">
        <v>-49766072</v>
      </c>
      <c r="H80">
        <v>-0.31776341795921326</v>
      </c>
      <c r="I80">
        <v>1258</v>
      </c>
      <c r="J80">
        <v>676.16864013671875</v>
      </c>
      <c r="K80">
        <v>-581.83135986328125</v>
      </c>
      <c r="L80">
        <v>-0.462505042552948</v>
      </c>
      <c r="M80">
        <v>2.1347305774688721</v>
      </c>
      <c r="N80">
        <v>4.3212122917175293</v>
      </c>
      <c r="O80">
        <v>2.1864817142486572</v>
      </c>
      <c r="P80">
        <v>1.0242425203323364</v>
      </c>
    </row>
    <row r="81" spans="1:16">
      <c r="A81">
        <v>122093460</v>
      </c>
      <c r="B81" t="s">
        <v>1041</v>
      </c>
      <c r="C81" t="s">
        <v>1797</v>
      </c>
      <c r="D81" t="s">
        <v>2426</v>
      </c>
      <c r="E81">
        <v>3314774</v>
      </c>
      <c r="F81">
        <v>1909941</v>
      </c>
      <c r="G81">
        <v>-1404833</v>
      </c>
      <c r="H81">
        <v>-0.42380958795547485</v>
      </c>
      <c r="I81">
        <v>24.5</v>
      </c>
      <c r="J81">
        <v>6.8612966537475586</v>
      </c>
      <c r="K81">
        <v>-17.638702392578125</v>
      </c>
      <c r="L81">
        <v>-0.71994704008102417</v>
      </c>
      <c r="M81">
        <v>12.058823585510254</v>
      </c>
      <c r="N81">
        <v>68.333335876464844</v>
      </c>
      <c r="O81">
        <v>56.274513244628906</v>
      </c>
      <c r="P81">
        <v>4.6666669845581055</v>
      </c>
    </row>
    <row r="82" spans="1:16">
      <c r="A82">
        <v>122091457</v>
      </c>
      <c r="B82" t="s">
        <v>1042</v>
      </c>
      <c r="C82" t="s">
        <v>1797</v>
      </c>
      <c r="D82" t="s">
        <v>2427</v>
      </c>
      <c r="E82">
        <v>27647018</v>
      </c>
      <c r="F82">
        <v>14428494</v>
      </c>
      <c r="G82">
        <v>-13218524</v>
      </c>
      <c r="H82">
        <v>-0.47811752557754517</v>
      </c>
      <c r="I82">
        <v>200.5</v>
      </c>
      <c r="J82">
        <v>87.457572937011719</v>
      </c>
      <c r="K82">
        <v>-113.04242706298828</v>
      </c>
      <c r="L82">
        <v>-0.56380259990692139</v>
      </c>
      <c r="M82">
        <v>13.263636589050293</v>
      </c>
      <c r="N82">
        <v>30.395833969116211</v>
      </c>
      <c r="O82">
        <v>17.132198333740234</v>
      </c>
      <c r="P82">
        <v>1.2916666269302368</v>
      </c>
    </row>
    <row r="83" spans="1:16">
      <c r="A83">
        <v>101631203</v>
      </c>
      <c r="B83" t="s">
        <v>1043</v>
      </c>
      <c r="C83" t="s">
        <v>1798</v>
      </c>
      <c r="D83" t="s">
        <v>2428</v>
      </c>
      <c r="E83">
        <v>23082012</v>
      </c>
      <c r="F83">
        <v>14980254</v>
      </c>
      <c r="G83">
        <v>-8101758</v>
      </c>
      <c r="H83">
        <v>-0.35099878907203674</v>
      </c>
      <c r="I83">
        <v>158</v>
      </c>
      <c r="J83">
        <v>79.976112365722656</v>
      </c>
      <c r="K83">
        <v>-78.023887634277344</v>
      </c>
      <c r="L83">
        <v>-0.49382206797599792</v>
      </c>
      <c r="M83">
        <v>12.671280860900879</v>
      </c>
      <c r="N83">
        <v>26.851047515869141</v>
      </c>
      <c r="O83">
        <v>14.179766654968262</v>
      </c>
      <c r="P83">
        <v>1.1190476417541504</v>
      </c>
    </row>
    <row r="84" spans="1:16">
      <c r="A84">
        <v>107650703</v>
      </c>
      <c r="B84" t="s">
        <v>1044</v>
      </c>
      <c r="C84" t="s">
        <v>1799</v>
      </c>
      <c r="D84" t="s">
        <v>2428</v>
      </c>
      <c r="E84">
        <v>30861728</v>
      </c>
      <c r="F84">
        <v>20456220</v>
      </c>
      <c r="G84">
        <v>-10405508</v>
      </c>
      <c r="H84">
        <v>-0.33716544508934021</v>
      </c>
      <c r="I84">
        <v>196.5</v>
      </c>
      <c r="J84">
        <v>99.673446655273438</v>
      </c>
      <c r="K84">
        <v>-96.826553344726563</v>
      </c>
      <c r="L84">
        <v>-0.49275600910186768</v>
      </c>
      <c r="M84">
        <v>15.285453796386719</v>
      </c>
      <c r="N84">
        <v>29.819164276123047</v>
      </c>
      <c r="O84">
        <v>14.533710479736328</v>
      </c>
      <c r="P84">
        <v>0.95081967115402222</v>
      </c>
    </row>
    <row r="85" spans="1:16">
      <c r="A85">
        <v>104101252</v>
      </c>
      <c r="B85" t="s">
        <v>1045</v>
      </c>
      <c r="C85" t="s">
        <v>1800</v>
      </c>
      <c r="D85" t="s">
        <v>2428</v>
      </c>
      <c r="E85">
        <v>104787200</v>
      </c>
      <c r="F85">
        <v>73459712</v>
      </c>
      <c r="G85">
        <v>-31327488</v>
      </c>
      <c r="H85">
        <v>-0.29896292090415955</v>
      </c>
      <c r="I85">
        <v>816.5</v>
      </c>
      <c r="J85">
        <v>450.47610473632813</v>
      </c>
      <c r="K85">
        <v>-366.02389526367188</v>
      </c>
      <c r="L85">
        <v>-0.44828400015830994</v>
      </c>
      <c r="M85">
        <v>14.162670135498047</v>
      </c>
      <c r="N85">
        <v>26.932291030883789</v>
      </c>
      <c r="O85">
        <v>12.769620895385742</v>
      </c>
      <c r="P85">
        <v>0.90163934230804443</v>
      </c>
    </row>
    <row r="86" spans="1:16">
      <c r="A86">
        <v>104101307</v>
      </c>
      <c r="B86" t="s">
        <v>1046</v>
      </c>
      <c r="C86" t="s">
        <v>1800</v>
      </c>
      <c r="D86" t="s">
        <v>2429</v>
      </c>
      <c r="E86">
        <v>5408754</v>
      </c>
      <c r="F86">
        <v>8753018</v>
      </c>
      <c r="G86">
        <v>3344264</v>
      </c>
      <c r="H86">
        <v>0.61830580234527588</v>
      </c>
      <c r="I86">
        <v>45</v>
      </c>
      <c r="J86">
        <v>45</v>
      </c>
      <c r="K86">
        <v>0</v>
      </c>
      <c r="L86">
        <v>0</v>
      </c>
      <c r="M86">
        <v>46.799999237060547</v>
      </c>
      <c r="N86">
        <v>46.799999237060547</v>
      </c>
      <c r="O86">
        <v>0</v>
      </c>
      <c r="P86">
        <v>0</v>
      </c>
    </row>
    <row r="87" spans="1:16">
      <c r="A87">
        <v>119354207</v>
      </c>
      <c r="B87" t="s">
        <v>1047</v>
      </c>
      <c r="C87" t="s">
        <v>1801</v>
      </c>
      <c r="D87" t="s">
        <v>2429</v>
      </c>
      <c r="E87">
        <v>7786372</v>
      </c>
      <c r="F87">
        <v>8063165</v>
      </c>
      <c r="G87">
        <v>276793</v>
      </c>
      <c r="H87">
        <v>3.5548392683267593E-2</v>
      </c>
      <c r="I87">
        <v>65</v>
      </c>
      <c r="J87">
        <v>65</v>
      </c>
      <c r="K87">
        <v>0</v>
      </c>
      <c r="L87">
        <v>0</v>
      </c>
      <c r="M87">
        <v>27.923076629638672</v>
      </c>
      <c r="N87">
        <v>27.923076629638672</v>
      </c>
      <c r="O87">
        <v>0</v>
      </c>
      <c r="P87">
        <v>0</v>
      </c>
    </row>
    <row r="88" spans="1:16">
      <c r="A88">
        <v>101631503</v>
      </c>
      <c r="B88" t="s">
        <v>1048</v>
      </c>
      <c r="C88" t="s">
        <v>1802</v>
      </c>
      <c r="D88" t="s">
        <v>2430</v>
      </c>
      <c r="E88">
        <v>15772253</v>
      </c>
      <c r="F88">
        <v>10008470</v>
      </c>
      <c r="G88">
        <v>-5763783</v>
      </c>
      <c r="H88">
        <v>-0.36543816328048706</v>
      </c>
      <c r="I88">
        <v>97.5</v>
      </c>
      <c r="J88">
        <v>38.509902954101563</v>
      </c>
      <c r="K88">
        <v>-58.990097045898438</v>
      </c>
      <c r="L88">
        <v>-0.60502666234970093</v>
      </c>
      <c r="M88">
        <v>15.670084953308105</v>
      </c>
      <c r="N88">
        <v>42.024318695068359</v>
      </c>
      <c r="O88">
        <v>26.354232788085938</v>
      </c>
      <c r="P88">
        <v>1.6818181276321411</v>
      </c>
    </row>
    <row r="89" spans="1:16">
      <c r="A89">
        <v>108111203</v>
      </c>
      <c r="B89" t="s">
        <v>1049</v>
      </c>
      <c r="C89" t="s">
        <v>1803</v>
      </c>
      <c r="D89" t="s">
        <v>2430</v>
      </c>
      <c r="E89">
        <v>22341576</v>
      </c>
      <c r="F89">
        <v>14383105</v>
      </c>
      <c r="G89">
        <v>-7958471</v>
      </c>
      <c r="H89">
        <v>-0.35621798038482666</v>
      </c>
      <c r="I89">
        <v>177</v>
      </c>
      <c r="J89">
        <v>78.260665893554688</v>
      </c>
      <c r="K89">
        <v>-98.739334106445313</v>
      </c>
      <c r="L89">
        <v>-0.55784934759140015</v>
      </c>
      <c r="M89">
        <v>13.039932250976563</v>
      </c>
      <c r="N89">
        <v>32.289356231689453</v>
      </c>
      <c r="O89">
        <v>19.249423980712891</v>
      </c>
      <c r="P89">
        <v>1.476190447807312</v>
      </c>
    </row>
    <row r="90" spans="1:16">
      <c r="A90">
        <v>109122703</v>
      </c>
      <c r="B90" t="s">
        <v>1050</v>
      </c>
      <c r="C90" t="s">
        <v>1804</v>
      </c>
      <c r="D90" t="s">
        <v>2430</v>
      </c>
      <c r="E90">
        <v>15195663</v>
      </c>
      <c r="F90">
        <v>8983143</v>
      </c>
      <c r="G90">
        <v>-6212520</v>
      </c>
      <c r="H90">
        <v>-0.40883508324623108</v>
      </c>
      <c r="I90">
        <v>79</v>
      </c>
      <c r="J90">
        <v>20.468183517456055</v>
      </c>
      <c r="K90">
        <v>-58.531814575195313</v>
      </c>
      <c r="L90">
        <v>-0.74090903997421265</v>
      </c>
      <c r="M90">
        <v>14.098896980285645</v>
      </c>
      <c r="N90">
        <v>54.985698699951172</v>
      </c>
      <c r="O90">
        <v>40.886802673339844</v>
      </c>
      <c r="P90">
        <v>2.9000000953674316</v>
      </c>
    </row>
    <row r="91" spans="1:16">
      <c r="A91">
        <v>115211003</v>
      </c>
      <c r="B91" t="s">
        <v>1051</v>
      </c>
      <c r="C91" t="s">
        <v>1805</v>
      </c>
      <c r="D91" t="s">
        <v>2430</v>
      </c>
      <c r="E91">
        <v>34678544</v>
      </c>
      <c r="F91">
        <v>28413352</v>
      </c>
      <c r="G91">
        <v>-6265192</v>
      </c>
      <c r="H91">
        <v>-0.1806647926568985</v>
      </c>
      <c r="I91">
        <v>189</v>
      </c>
      <c r="J91">
        <v>124.55445098876953</v>
      </c>
      <c r="K91">
        <v>-64.445549011230469</v>
      </c>
      <c r="L91">
        <v>-0.34098175168037415</v>
      </c>
      <c r="M91">
        <v>14.468173980712891</v>
      </c>
      <c r="N91">
        <v>20.798000335693359</v>
      </c>
      <c r="O91">
        <v>6.3298263549804688</v>
      </c>
      <c r="P91">
        <v>0.43750002980232239</v>
      </c>
    </row>
    <row r="92" spans="1:16">
      <c r="A92">
        <v>101631703</v>
      </c>
      <c r="B92" t="s">
        <v>1052</v>
      </c>
      <c r="C92" t="s">
        <v>1806</v>
      </c>
      <c r="D92" t="s">
        <v>2430</v>
      </c>
      <c r="E92">
        <v>92534320</v>
      </c>
      <c r="F92">
        <v>64634592</v>
      </c>
      <c r="G92">
        <v>-27899728</v>
      </c>
      <c r="H92">
        <v>-0.30150681734085083</v>
      </c>
      <c r="I92">
        <v>573</v>
      </c>
      <c r="J92">
        <v>289.63717651367188</v>
      </c>
      <c r="K92">
        <v>-283.36282348632813</v>
      </c>
      <c r="L92">
        <v>-0.49452498555183411</v>
      </c>
      <c r="M92">
        <v>18.08331298828125</v>
      </c>
      <c r="N92">
        <v>40.5224609375</v>
      </c>
      <c r="O92">
        <v>22.43914794921875</v>
      </c>
      <c r="P92">
        <v>1.2408759593963623</v>
      </c>
    </row>
    <row r="93" spans="1:16">
      <c r="A93">
        <v>117081003</v>
      </c>
      <c r="B93" t="s">
        <v>1053</v>
      </c>
      <c r="C93" t="s">
        <v>1807</v>
      </c>
      <c r="D93" t="s">
        <v>2430</v>
      </c>
      <c r="E93">
        <v>15968238</v>
      </c>
      <c r="F93">
        <v>10167938</v>
      </c>
      <c r="G93">
        <v>-5800300</v>
      </c>
      <c r="H93">
        <v>-0.3632398247718811</v>
      </c>
      <c r="I93">
        <v>120.5</v>
      </c>
      <c r="J93">
        <v>61.131431579589844</v>
      </c>
      <c r="K93">
        <v>-59.368568420410156</v>
      </c>
      <c r="L93">
        <v>-0.4926852285861969</v>
      </c>
      <c r="M93">
        <v>13.367304801940918</v>
      </c>
      <c r="N93">
        <v>25.62066650390625</v>
      </c>
      <c r="O93">
        <v>12.253361701965332</v>
      </c>
      <c r="P93">
        <v>0.91666656732559204</v>
      </c>
    </row>
    <row r="94" spans="1:16">
      <c r="A94">
        <v>115000000</v>
      </c>
      <c r="B94" t="s">
        <v>1054</v>
      </c>
      <c r="C94" t="s">
        <v>1808</v>
      </c>
      <c r="D94" t="s">
        <v>2431</v>
      </c>
      <c r="E94">
        <v>81201240</v>
      </c>
      <c r="F94">
        <v>49136616</v>
      </c>
      <c r="G94">
        <v>-32064624</v>
      </c>
      <c r="H94">
        <v>-0.39487850666046143</v>
      </c>
      <c r="I94">
        <v>509.5</v>
      </c>
      <c r="J94">
        <v>245.03164672851563</v>
      </c>
      <c r="K94">
        <v>-264.46835327148438</v>
      </c>
      <c r="L94">
        <v>-0.51907432079315186</v>
      </c>
      <c r="M94">
        <v>1.882022500038147</v>
      </c>
      <c r="N94">
        <v>4.0361447334289551</v>
      </c>
      <c r="O94">
        <v>2.1541223526000977</v>
      </c>
      <c r="P94">
        <v>1.1445783376693726</v>
      </c>
    </row>
    <row r="95" spans="1:16">
      <c r="A95">
        <v>115227010</v>
      </c>
      <c r="B95" t="s">
        <v>1055</v>
      </c>
      <c r="C95" t="s">
        <v>1809</v>
      </c>
      <c r="D95" t="s">
        <v>2432</v>
      </c>
      <c r="E95">
        <v>2915805</v>
      </c>
      <c r="F95">
        <v>1986340</v>
      </c>
      <c r="G95">
        <v>-929465</v>
      </c>
      <c r="H95">
        <v>-0.31876787543296814</v>
      </c>
      <c r="I95">
        <v>21.5</v>
      </c>
      <c r="J95">
        <v>10.427609443664551</v>
      </c>
      <c r="K95">
        <v>-11.072390556335449</v>
      </c>
      <c r="L95">
        <v>-0.51499491930007935</v>
      </c>
      <c r="M95">
        <v>14.054357528686523</v>
      </c>
      <c r="N95">
        <v>28.108715057373047</v>
      </c>
      <c r="O95">
        <v>14.054357528686523</v>
      </c>
      <c r="P95">
        <v>1</v>
      </c>
    </row>
    <row r="96" spans="1:16">
      <c r="A96">
        <v>121131507</v>
      </c>
      <c r="B96" t="s">
        <v>1056</v>
      </c>
      <c r="C96" t="s">
        <v>1810</v>
      </c>
      <c r="D96" t="s">
        <v>2433</v>
      </c>
      <c r="E96">
        <v>8030814</v>
      </c>
      <c r="F96">
        <v>4085888</v>
      </c>
      <c r="G96">
        <v>-3944926</v>
      </c>
      <c r="H96">
        <v>-0.49122369289398193</v>
      </c>
      <c r="I96">
        <v>63</v>
      </c>
      <c r="J96">
        <v>22.727510452270508</v>
      </c>
      <c r="K96">
        <v>-40.272491455078125</v>
      </c>
      <c r="L96">
        <v>-0.63924586772918701</v>
      </c>
      <c r="M96">
        <v>13.483870506286621</v>
      </c>
      <c r="N96">
        <v>34.833332061767578</v>
      </c>
      <c r="O96">
        <v>21.349460601806641</v>
      </c>
      <c r="P96">
        <v>1.5833333730697632</v>
      </c>
    </row>
    <row r="97" spans="1:16">
      <c r="A97">
        <v>121000000</v>
      </c>
      <c r="B97" t="s">
        <v>1057</v>
      </c>
      <c r="C97" t="s">
        <v>1811</v>
      </c>
      <c r="D97" t="s">
        <v>2434</v>
      </c>
      <c r="E97">
        <v>90817288</v>
      </c>
      <c r="F97">
        <v>63718132</v>
      </c>
      <c r="G97">
        <v>-27099156</v>
      </c>
      <c r="H97">
        <v>-0.29839202761650085</v>
      </c>
      <c r="I97">
        <v>802.5</v>
      </c>
      <c r="J97">
        <v>494.04226684570313</v>
      </c>
      <c r="K97">
        <v>-308.45773315429688</v>
      </c>
      <c r="L97">
        <v>-0.38437101244926453</v>
      </c>
      <c r="M97">
        <v>2.8779070377349854</v>
      </c>
      <c r="N97">
        <v>5</v>
      </c>
      <c r="O97">
        <v>2.1220929622650146</v>
      </c>
      <c r="P97">
        <v>0.7373737096786499</v>
      </c>
    </row>
    <row r="98" spans="1:16">
      <c r="A98">
        <v>119351303</v>
      </c>
      <c r="B98" t="s">
        <v>1058</v>
      </c>
      <c r="C98" t="s">
        <v>1812</v>
      </c>
      <c r="D98" t="s">
        <v>2435</v>
      </c>
      <c r="E98">
        <v>30282670</v>
      </c>
      <c r="F98">
        <v>23634456</v>
      </c>
      <c r="G98">
        <v>-6648214</v>
      </c>
      <c r="H98">
        <v>-0.21953856945037842</v>
      </c>
      <c r="I98">
        <v>174</v>
      </c>
      <c r="J98">
        <v>120.42148590087891</v>
      </c>
      <c r="K98">
        <v>-53.578514099121094</v>
      </c>
      <c r="L98">
        <v>-0.30792248249053955</v>
      </c>
      <c r="M98">
        <v>18.118345260620117</v>
      </c>
      <c r="N98">
        <v>25.88334846496582</v>
      </c>
      <c r="O98">
        <v>7.7650032043457031</v>
      </c>
      <c r="P98">
        <v>0.42857131361961365</v>
      </c>
    </row>
    <row r="99" spans="1:16">
      <c r="A99">
        <v>120483007</v>
      </c>
      <c r="B99" t="s">
        <v>1059</v>
      </c>
      <c r="C99" t="s">
        <v>1813</v>
      </c>
      <c r="D99" t="s">
        <v>2436</v>
      </c>
      <c r="E99">
        <v>9689019</v>
      </c>
      <c r="F99">
        <v>6766930.5</v>
      </c>
      <c r="G99">
        <v>-2922088.5</v>
      </c>
      <c r="H99">
        <v>-0.30158764123916626</v>
      </c>
      <c r="I99">
        <v>65</v>
      </c>
      <c r="J99">
        <v>37.008766174316406</v>
      </c>
      <c r="K99">
        <v>-27.991233825683594</v>
      </c>
      <c r="L99">
        <v>-0.43063437938690186</v>
      </c>
      <c r="M99">
        <v>27.040000915527344</v>
      </c>
      <c r="N99">
        <v>45.066665649414063</v>
      </c>
      <c r="O99">
        <v>18.026664733886719</v>
      </c>
      <c r="P99">
        <v>0.66666656732559204</v>
      </c>
    </row>
    <row r="100" spans="1:16">
      <c r="A100">
        <v>115211103</v>
      </c>
      <c r="B100" t="s">
        <v>1060</v>
      </c>
      <c r="C100" t="s">
        <v>1814</v>
      </c>
      <c r="D100" t="s">
        <v>2437</v>
      </c>
      <c r="E100">
        <v>91739224</v>
      </c>
      <c r="F100">
        <v>66060008</v>
      </c>
      <c r="G100">
        <v>-25679216</v>
      </c>
      <c r="H100">
        <v>-0.27991533279418945</v>
      </c>
      <c r="I100">
        <v>492.5</v>
      </c>
      <c r="J100">
        <v>260.98257446289063</v>
      </c>
      <c r="K100">
        <v>-231.51742553710938</v>
      </c>
      <c r="L100">
        <v>-0.47008615732192993</v>
      </c>
      <c r="M100">
        <v>15.920943260192871</v>
      </c>
      <c r="N100">
        <v>31.652351379394531</v>
      </c>
      <c r="O100">
        <v>15.73140811920166</v>
      </c>
      <c r="P100">
        <v>0.98809522390365601</v>
      </c>
    </row>
    <row r="101" spans="1:16">
      <c r="A101">
        <v>103021603</v>
      </c>
      <c r="B101" t="s">
        <v>1061</v>
      </c>
      <c r="C101" t="s">
        <v>1815</v>
      </c>
      <c r="D101" t="s">
        <v>2437</v>
      </c>
      <c r="E101">
        <v>29510678</v>
      </c>
      <c r="F101">
        <v>17743524</v>
      </c>
      <c r="G101">
        <v>-11767154</v>
      </c>
      <c r="H101">
        <v>-0.39874225854873657</v>
      </c>
      <c r="I101">
        <v>187.5</v>
      </c>
      <c r="J101">
        <v>79.865837097167969</v>
      </c>
      <c r="K101">
        <v>-107.63416290283203</v>
      </c>
      <c r="L101">
        <v>-0.57404887676239014</v>
      </c>
      <c r="M101">
        <v>14.050562858581543</v>
      </c>
      <c r="N101">
        <v>36.180198669433594</v>
      </c>
      <c r="O101">
        <v>22.129634857177734</v>
      </c>
      <c r="P101">
        <v>1.5749999284744263</v>
      </c>
    </row>
    <row r="102" spans="1:16">
      <c r="A102">
        <v>101301303</v>
      </c>
      <c r="B102" t="s">
        <v>1062</v>
      </c>
      <c r="C102" t="s">
        <v>1816</v>
      </c>
      <c r="D102" t="s">
        <v>2437</v>
      </c>
      <c r="E102">
        <v>17880866</v>
      </c>
      <c r="F102">
        <v>12105716</v>
      </c>
      <c r="G102">
        <v>-5775150</v>
      </c>
      <c r="H102">
        <v>-0.32297933101654053</v>
      </c>
      <c r="I102">
        <v>124</v>
      </c>
      <c r="J102">
        <v>64.509208679199219</v>
      </c>
      <c r="K102">
        <v>-59.490791320800781</v>
      </c>
      <c r="L102">
        <v>-0.4797644317150116</v>
      </c>
      <c r="M102">
        <v>14.048782348632813</v>
      </c>
      <c r="N102">
        <v>26.726951599121094</v>
      </c>
      <c r="O102">
        <v>12.678169250488281</v>
      </c>
      <c r="P102">
        <v>0.90243899822235107</v>
      </c>
    </row>
    <row r="103" spans="1:16">
      <c r="A103">
        <v>121391303</v>
      </c>
      <c r="B103" t="s">
        <v>1063</v>
      </c>
      <c r="C103" t="s">
        <v>1817</v>
      </c>
      <c r="D103" t="s">
        <v>2437</v>
      </c>
      <c r="E103">
        <v>32712840</v>
      </c>
      <c r="F103">
        <v>19615128</v>
      </c>
      <c r="G103">
        <v>-13097712</v>
      </c>
      <c r="H103">
        <v>-0.40038442611694336</v>
      </c>
      <c r="I103">
        <v>213</v>
      </c>
      <c r="J103">
        <v>101.06891632080078</v>
      </c>
      <c r="K103">
        <v>-111.93108367919922</v>
      </c>
      <c r="L103">
        <v>-0.52549803256988525</v>
      </c>
      <c r="M103">
        <v>17.356199264526367</v>
      </c>
      <c r="N103">
        <v>38.3450927734375</v>
      </c>
      <c r="O103">
        <v>20.988893508911133</v>
      </c>
      <c r="P103">
        <v>1.2093024253845215</v>
      </c>
    </row>
    <row r="104" spans="1:16">
      <c r="A104">
        <v>122092002</v>
      </c>
      <c r="B104" t="s">
        <v>1064</v>
      </c>
      <c r="C104" t="s">
        <v>1818</v>
      </c>
      <c r="D104" t="s">
        <v>2437</v>
      </c>
      <c r="E104">
        <v>123598648</v>
      </c>
      <c r="F104">
        <v>65857552</v>
      </c>
      <c r="G104">
        <v>-57741096</v>
      </c>
      <c r="H104">
        <v>-0.46716606616973877</v>
      </c>
      <c r="I104">
        <v>799.5</v>
      </c>
      <c r="J104">
        <v>289.98291015625</v>
      </c>
      <c r="K104">
        <v>-509.51708984375</v>
      </c>
      <c r="L104">
        <v>-0.63729465007781982</v>
      </c>
      <c r="M104">
        <v>15.306538581848145</v>
      </c>
      <c r="N104">
        <v>41.192596435546875</v>
      </c>
      <c r="O104">
        <v>25.886058807373047</v>
      </c>
      <c r="P104">
        <v>1.6911764144897461</v>
      </c>
    </row>
    <row r="105" spans="1:16">
      <c r="A105">
        <v>122090001</v>
      </c>
      <c r="B105" t="s">
        <v>1065</v>
      </c>
      <c r="C105" t="s">
        <v>1818</v>
      </c>
      <c r="D105" t="s">
        <v>2438</v>
      </c>
      <c r="E105">
        <v>3635135.5</v>
      </c>
      <c r="F105">
        <v>1633685</v>
      </c>
      <c r="G105">
        <v>-2001450.5</v>
      </c>
      <c r="H105">
        <v>-0.55058485269546509</v>
      </c>
      <c r="I105">
        <v>23</v>
      </c>
      <c r="J105">
        <v>3.8623046875</v>
      </c>
      <c r="K105">
        <v>-19.1376953125</v>
      </c>
      <c r="L105">
        <v>-0.83207368850708008</v>
      </c>
      <c r="M105">
        <v>10.840800285339355</v>
      </c>
      <c r="N105">
        <v>81.305999755859375</v>
      </c>
      <c r="O105">
        <v>70.465202331542969</v>
      </c>
      <c r="P105">
        <v>6.5</v>
      </c>
    </row>
    <row r="106" spans="1:16">
      <c r="A106">
        <v>122092102</v>
      </c>
      <c r="B106" t="s">
        <v>1066</v>
      </c>
      <c r="C106" t="s">
        <v>1818</v>
      </c>
      <c r="D106" t="s">
        <v>2439</v>
      </c>
      <c r="E106">
        <v>341385792</v>
      </c>
      <c r="F106">
        <v>210000576</v>
      </c>
      <c r="G106">
        <v>-131385216</v>
      </c>
      <c r="H106">
        <v>-0.38485848903656006</v>
      </c>
      <c r="I106">
        <v>2549.5</v>
      </c>
      <c r="J106">
        <v>1293.865234375</v>
      </c>
      <c r="K106">
        <v>-1255.634765625</v>
      </c>
      <c r="L106">
        <v>-0.492502361536026</v>
      </c>
      <c r="M106">
        <v>15.388483047485352</v>
      </c>
      <c r="N106">
        <v>33.894706726074219</v>
      </c>
      <c r="O106">
        <v>18.506223678588867</v>
      </c>
      <c r="P106">
        <v>1.2026021480560303</v>
      </c>
    </row>
    <row r="107" spans="1:16">
      <c r="A107">
        <v>108111303</v>
      </c>
      <c r="B107" t="s">
        <v>1067</v>
      </c>
      <c r="C107" t="s">
        <v>1819</v>
      </c>
      <c r="D107" t="s">
        <v>2439</v>
      </c>
      <c r="E107">
        <v>24505506</v>
      </c>
      <c r="F107">
        <v>17704244</v>
      </c>
      <c r="G107">
        <v>-6801262</v>
      </c>
      <c r="H107">
        <v>-0.27754014730453491</v>
      </c>
      <c r="I107">
        <v>187.5</v>
      </c>
      <c r="J107">
        <v>108.89554595947266</v>
      </c>
      <c r="K107">
        <v>-78.604454040527344</v>
      </c>
      <c r="L107">
        <v>-0.41922375559806824</v>
      </c>
      <c r="M107">
        <v>13.492539405822754</v>
      </c>
      <c r="N107">
        <v>24.629238128662109</v>
      </c>
      <c r="O107">
        <v>11.136698722839355</v>
      </c>
      <c r="P107">
        <v>0.82539677619934082</v>
      </c>
    </row>
    <row r="108" spans="1:16">
      <c r="A108">
        <v>116191503</v>
      </c>
      <c r="B108" t="s">
        <v>1068</v>
      </c>
      <c r="C108" t="s">
        <v>1820</v>
      </c>
      <c r="D108" t="s">
        <v>2439</v>
      </c>
      <c r="E108">
        <v>49177548</v>
      </c>
      <c r="F108">
        <v>41498668</v>
      </c>
      <c r="G108">
        <v>-7678880</v>
      </c>
      <c r="H108">
        <v>-0.15614604949951172</v>
      </c>
      <c r="I108">
        <v>251</v>
      </c>
      <c r="J108">
        <v>162.99728393554688</v>
      </c>
      <c r="K108">
        <v>-88.002716064453125</v>
      </c>
      <c r="L108">
        <v>-0.35060843825340271</v>
      </c>
      <c r="M108">
        <v>14.375269889831543</v>
      </c>
      <c r="N108">
        <v>23.169553756713867</v>
      </c>
      <c r="O108">
        <v>8.7942838668823242</v>
      </c>
      <c r="P108">
        <v>0.61176478862762451</v>
      </c>
    </row>
    <row r="109" spans="1:16">
      <c r="A109">
        <v>115221402</v>
      </c>
      <c r="B109" t="s">
        <v>1069</v>
      </c>
      <c r="C109" t="s">
        <v>1821</v>
      </c>
      <c r="D109" t="s">
        <v>2439</v>
      </c>
      <c r="E109">
        <v>203954848</v>
      </c>
      <c r="F109">
        <v>180523200</v>
      </c>
      <c r="G109">
        <v>-23431648</v>
      </c>
      <c r="H109">
        <v>-0.11488644778728485</v>
      </c>
      <c r="I109">
        <v>1298.5</v>
      </c>
      <c r="J109">
        <v>1075.498779296875</v>
      </c>
      <c r="K109">
        <v>-223.001220703125</v>
      </c>
      <c r="L109">
        <v>-0.17173756659030914</v>
      </c>
      <c r="M109">
        <v>17.174077987670898</v>
      </c>
      <c r="N109">
        <v>21.227928161621094</v>
      </c>
      <c r="O109">
        <v>4.0538501739501953</v>
      </c>
      <c r="P109">
        <v>0.23604470491409302</v>
      </c>
    </row>
    <row r="110" spans="1:16">
      <c r="A110">
        <v>111291304</v>
      </c>
      <c r="B110" t="s">
        <v>1070</v>
      </c>
      <c r="C110" t="s">
        <v>1822</v>
      </c>
      <c r="D110" t="s">
        <v>2439</v>
      </c>
      <c r="E110">
        <v>16330641</v>
      </c>
      <c r="F110">
        <v>11587018</v>
      </c>
      <c r="G110">
        <v>-4743623</v>
      </c>
      <c r="H110">
        <v>-0.29047378897666931</v>
      </c>
      <c r="I110">
        <v>116.5</v>
      </c>
      <c r="J110">
        <v>69.37823486328125</v>
      </c>
      <c r="K110">
        <v>-47.12176513671875</v>
      </c>
      <c r="L110">
        <v>-0.40447866916656494</v>
      </c>
      <c r="M110">
        <v>14.166233062744141</v>
      </c>
      <c r="N110">
        <v>23.503068923950195</v>
      </c>
      <c r="O110">
        <v>9.3368358612060547</v>
      </c>
      <c r="P110">
        <v>0.65909093618392944</v>
      </c>
    </row>
    <row r="111" spans="1:16">
      <c r="A111">
        <v>101301403</v>
      </c>
      <c r="B111" t="s">
        <v>1071</v>
      </c>
      <c r="C111" t="s">
        <v>1823</v>
      </c>
      <c r="D111" t="s">
        <v>2439</v>
      </c>
      <c r="E111">
        <v>33834684</v>
      </c>
      <c r="F111">
        <v>19483928</v>
      </c>
      <c r="G111">
        <v>-14350756</v>
      </c>
      <c r="H111">
        <v>-0.42414334416389465</v>
      </c>
      <c r="I111">
        <v>200.5</v>
      </c>
      <c r="J111">
        <v>73.457565307617188</v>
      </c>
      <c r="K111">
        <v>-127.04243469238281</v>
      </c>
      <c r="L111">
        <v>-0.63362812995910645</v>
      </c>
      <c r="M111">
        <v>14.734236717224121</v>
      </c>
      <c r="N111">
        <v>44.202709197998047</v>
      </c>
      <c r="O111">
        <v>29.468471527099609</v>
      </c>
      <c r="P111">
        <v>1.9999998807907104</v>
      </c>
    </row>
    <row r="112" spans="1:16">
      <c r="A112">
        <v>110000000</v>
      </c>
      <c r="B112" t="s">
        <v>1072</v>
      </c>
      <c r="C112" t="s">
        <v>1824</v>
      </c>
      <c r="D112" t="s">
        <v>2440</v>
      </c>
      <c r="E112">
        <v>24534914</v>
      </c>
      <c r="F112">
        <v>12788359</v>
      </c>
      <c r="G112">
        <v>-11746555</v>
      </c>
      <c r="H112">
        <v>-0.47876894474029541</v>
      </c>
      <c r="I112">
        <v>118</v>
      </c>
      <c r="J112">
        <v>38.504661560058594</v>
      </c>
      <c r="K112">
        <v>-79.495338439941406</v>
      </c>
      <c r="L112">
        <v>-0.67368930578231812</v>
      </c>
      <c r="M112">
        <v>0.80357140302658081</v>
      </c>
      <c r="N112">
        <v>2.0454545021057129</v>
      </c>
      <c r="O112">
        <v>1.2418830394744873</v>
      </c>
      <c r="P112">
        <v>1.5454546213150024</v>
      </c>
    </row>
    <row r="113" spans="1:16">
      <c r="A113">
        <v>123460957</v>
      </c>
      <c r="B113" t="s">
        <v>1073</v>
      </c>
      <c r="C113" t="s">
        <v>1825</v>
      </c>
      <c r="D113" t="s">
        <v>2441</v>
      </c>
      <c r="E113">
        <v>9884537</v>
      </c>
      <c r="F113">
        <v>7803402</v>
      </c>
      <c r="G113">
        <v>-2081135</v>
      </c>
      <c r="H113">
        <v>-0.21054451167583466</v>
      </c>
      <c r="I113">
        <v>54</v>
      </c>
      <c r="J113">
        <v>40.003799438476563</v>
      </c>
      <c r="K113">
        <v>-13.996200561523438</v>
      </c>
      <c r="L113">
        <v>-0.25918889045715332</v>
      </c>
      <c r="M113">
        <v>35.782608032226563</v>
      </c>
      <c r="N113">
        <v>48.411766052246094</v>
      </c>
      <c r="O113">
        <v>12.629158020019531</v>
      </c>
      <c r="P113">
        <v>0.35294124484062195</v>
      </c>
    </row>
    <row r="114" spans="1:16">
      <c r="A114">
        <v>108070001</v>
      </c>
      <c r="B114" t="s">
        <v>1074</v>
      </c>
      <c r="C114" t="s">
        <v>1826</v>
      </c>
      <c r="D114" t="s">
        <v>2442</v>
      </c>
      <c r="E114">
        <v>2721465</v>
      </c>
      <c r="F114">
        <v>1429449.25</v>
      </c>
      <c r="G114">
        <v>-1292015.75</v>
      </c>
      <c r="H114">
        <v>-0.4747501015663147</v>
      </c>
      <c r="I114">
        <v>17</v>
      </c>
      <c r="J114">
        <v>2.5446968078613281</v>
      </c>
      <c r="K114">
        <v>-14.455303192138672</v>
      </c>
      <c r="L114">
        <v>-0.85031193494796753</v>
      </c>
      <c r="M114">
        <v>8.523625373840332</v>
      </c>
      <c r="N114">
        <v>27.275600433349609</v>
      </c>
      <c r="O114">
        <v>18.751976013183594</v>
      </c>
      <c r="P114">
        <v>2.1999998092651367</v>
      </c>
    </row>
    <row r="115" spans="1:16">
      <c r="A115">
        <v>110141607</v>
      </c>
      <c r="B115" t="s">
        <v>1075</v>
      </c>
      <c r="C115" t="s">
        <v>1827</v>
      </c>
      <c r="D115" t="s">
        <v>2443</v>
      </c>
      <c r="E115">
        <v>8288732</v>
      </c>
      <c r="F115">
        <v>7134454</v>
      </c>
      <c r="G115">
        <v>-1154278</v>
      </c>
      <c r="H115">
        <v>-0.13925869762897491</v>
      </c>
      <c r="I115">
        <v>39.5</v>
      </c>
      <c r="J115">
        <v>29.881998062133789</v>
      </c>
      <c r="K115">
        <v>-9.6180019378662109</v>
      </c>
      <c r="L115">
        <v>-0.24349372088909149</v>
      </c>
      <c r="M115">
        <v>27.235294342041016</v>
      </c>
      <c r="N115">
        <v>42.090908050537109</v>
      </c>
      <c r="O115">
        <v>14.855613708496094</v>
      </c>
      <c r="P115">
        <v>0.54545450210571289</v>
      </c>
    </row>
    <row r="116" spans="1:16">
      <c r="A116">
        <v>116000000</v>
      </c>
      <c r="B116" t="s">
        <v>1076</v>
      </c>
      <c r="C116" t="s">
        <v>1828</v>
      </c>
      <c r="D116" t="s">
        <v>2444</v>
      </c>
      <c r="E116">
        <v>63750288</v>
      </c>
      <c r="F116">
        <v>47379720</v>
      </c>
      <c r="G116">
        <v>-16370568</v>
      </c>
      <c r="H116">
        <v>-0.25679206848144531</v>
      </c>
      <c r="I116">
        <v>517</v>
      </c>
      <c r="J116">
        <v>347.80984497070313</v>
      </c>
      <c r="K116">
        <v>-169.19015502929688</v>
      </c>
      <c r="L116">
        <v>-0.32725369930267334</v>
      </c>
      <c r="M116">
        <v>4.7340426445007324</v>
      </c>
      <c r="N116">
        <v>7.1774191856384277</v>
      </c>
      <c r="O116">
        <v>2.4433765411376953</v>
      </c>
      <c r="P116">
        <v>0.51612895727157593</v>
      </c>
    </row>
    <row r="117" spans="1:16">
      <c r="A117">
        <v>127042003</v>
      </c>
      <c r="B117" t="s">
        <v>1077</v>
      </c>
      <c r="C117" t="s">
        <v>1829</v>
      </c>
      <c r="D117" t="s">
        <v>2445</v>
      </c>
      <c r="E117">
        <v>40362060</v>
      </c>
      <c r="F117">
        <v>30604664</v>
      </c>
      <c r="G117">
        <v>-9757396</v>
      </c>
      <c r="H117">
        <v>-0.24174672365188599</v>
      </c>
      <c r="I117">
        <v>259</v>
      </c>
      <c r="J117">
        <v>165.34153747558594</v>
      </c>
      <c r="K117">
        <v>-93.658462524414063</v>
      </c>
      <c r="L117">
        <v>-0.36161568760871887</v>
      </c>
      <c r="M117">
        <v>15.513916969299316</v>
      </c>
      <c r="N117">
        <v>24.356849670410156</v>
      </c>
      <c r="O117">
        <v>8.8429327011108398</v>
      </c>
      <c r="P117">
        <v>0.56999999284744263</v>
      </c>
    </row>
    <row r="118" spans="1:16">
      <c r="A118">
        <v>107651207</v>
      </c>
      <c r="B118" t="s">
        <v>1078</v>
      </c>
      <c r="C118" t="s">
        <v>1830</v>
      </c>
      <c r="D118" t="s">
        <v>2446</v>
      </c>
      <c r="E118">
        <v>8575046</v>
      </c>
      <c r="F118">
        <v>10191704</v>
      </c>
      <c r="G118">
        <v>1616658</v>
      </c>
      <c r="H118">
        <v>0.18853053450584412</v>
      </c>
      <c r="I118">
        <v>63</v>
      </c>
      <c r="J118">
        <v>63</v>
      </c>
      <c r="K118">
        <v>0</v>
      </c>
      <c r="L118">
        <v>0</v>
      </c>
      <c r="M118">
        <v>32.333332061767578</v>
      </c>
      <c r="N118">
        <v>32.333332061767578</v>
      </c>
      <c r="O118">
        <v>0</v>
      </c>
      <c r="P118">
        <v>0</v>
      </c>
    </row>
    <row r="119" spans="1:16">
      <c r="A119">
        <v>112671303</v>
      </c>
      <c r="B119" t="s">
        <v>1079</v>
      </c>
      <c r="C119" t="s">
        <v>1831</v>
      </c>
      <c r="D119" t="s">
        <v>2447</v>
      </c>
      <c r="E119">
        <v>93649712</v>
      </c>
      <c r="F119">
        <v>64772364</v>
      </c>
      <c r="G119">
        <v>-28877348</v>
      </c>
      <c r="H119">
        <v>-0.30835491418838501</v>
      </c>
      <c r="I119">
        <v>679.5</v>
      </c>
      <c r="J119">
        <v>375.0430908203125</v>
      </c>
      <c r="K119">
        <v>-304.4569091796875</v>
      </c>
      <c r="L119">
        <v>-0.44806021451950073</v>
      </c>
      <c r="M119">
        <v>15.76200008392334</v>
      </c>
      <c r="N119">
        <v>29.720388412475586</v>
      </c>
      <c r="O119">
        <v>13.958388328552246</v>
      </c>
      <c r="P119">
        <v>0.88557213544845581</v>
      </c>
    </row>
    <row r="120" spans="1:16">
      <c r="A120">
        <v>110143060</v>
      </c>
      <c r="B120" t="s">
        <v>1080</v>
      </c>
      <c r="C120" t="s">
        <v>1832</v>
      </c>
      <c r="D120" t="s">
        <v>2448</v>
      </c>
      <c r="E120">
        <v>1552018</v>
      </c>
      <c r="F120">
        <v>761483</v>
      </c>
      <c r="G120">
        <v>-790535</v>
      </c>
      <c r="H120">
        <v>-0.50935941934585571</v>
      </c>
      <c r="I120">
        <v>17.5</v>
      </c>
      <c r="J120">
        <v>4.3751931190490723</v>
      </c>
      <c r="K120">
        <v>-13.124807357788086</v>
      </c>
      <c r="L120">
        <v>-0.74998897314071655</v>
      </c>
      <c r="M120">
        <v>5.5109286308288574</v>
      </c>
      <c r="N120">
        <v>38.576499938964844</v>
      </c>
      <c r="O120">
        <v>33.065570831298828</v>
      </c>
      <c r="P120">
        <v>6</v>
      </c>
    </row>
    <row r="121" spans="1:16">
      <c r="A121">
        <v>112281302</v>
      </c>
      <c r="B121" t="s">
        <v>1081</v>
      </c>
      <c r="C121" t="s">
        <v>1833</v>
      </c>
      <c r="D121" t="s">
        <v>2449</v>
      </c>
      <c r="E121">
        <v>188438960</v>
      </c>
      <c r="F121">
        <v>157263136</v>
      </c>
      <c r="G121">
        <v>-31175824</v>
      </c>
      <c r="H121">
        <v>-0.16544255614280701</v>
      </c>
      <c r="I121">
        <v>945.5</v>
      </c>
      <c r="J121">
        <v>661.11328125</v>
      </c>
      <c r="K121">
        <v>-284.38671875</v>
      </c>
      <c r="L121">
        <v>-0.30077919363975525</v>
      </c>
      <c r="M121">
        <v>17.842184066772461</v>
      </c>
      <c r="N121">
        <v>26.21318244934082</v>
      </c>
      <c r="O121">
        <v>8.3709983825683594</v>
      </c>
      <c r="P121">
        <v>0.46916893124580383</v>
      </c>
    </row>
    <row r="122" spans="1:16">
      <c r="A122">
        <v>101631803</v>
      </c>
      <c r="B122" t="s">
        <v>1082</v>
      </c>
      <c r="C122" t="s">
        <v>1834</v>
      </c>
      <c r="D122" t="s">
        <v>2449</v>
      </c>
      <c r="E122">
        <v>25918150</v>
      </c>
      <c r="F122">
        <v>17175052</v>
      </c>
      <c r="G122">
        <v>-8743098</v>
      </c>
      <c r="H122">
        <v>-0.33733496069908142</v>
      </c>
      <c r="I122">
        <v>188</v>
      </c>
      <c r="J122">
        <v>89.166366577148438</v>
      </c>
      <c r="K122">
        <v>-98.833633422851563</v>
      </c>
      <c r="L122">
        <v>-0.5257108211517334</v>
      </c>
      <c r="M122">
        <v>14.309781074523926</v>
      </c>
      <c r="N122">
        <v>34.148342132568359</v>
      </c>
      <c r="O122">
        <v>19.83856201171875</v>
      </c>
      <c r="P122">
        <v>1.3863637447357178</v>
      </c>
    </row>
    <row r="123" spans="1:16">
      <c r="A123">
        <v>103021752</v>
      </c>
      <c r="B123" t="s">
        <v>1083</v>
      </c>
      <c r="C123" t="s">
        <v>1835</v>
      </c>
      <c r="D123" t="s">
        <v>2449</v>
      </c>
      <c r="E123">
        <v>66604124</v>
      </c>
      <c r="F123">
        <v>41991960</v>
      </c>
      <c r="G123">
        <v>-24612164</v>
      </c>
      <c r="H123">
        <v>-0.369529128074646</v>
      </c>
      <c r="I123">
        <v>433.5</v>
      </c>
      <c r="J123">
        <v>208.81683349609375</v>
      </c>
      <c r="K123">
        <v>-224.68316650390625</v>
      </c>
      <c r="L123">
        <v>-0.51830029487609863</v>
      </c>
      <c r="M123">
        <v>14.400175094604492</v>
      </c>
      <c r="N123">
        <v>30.357126235961914</v>
      </c>
      <c r="O123">
        <v>15.956951141357422</v>
      </c>
      <c r="P123">
        <v>1.1081081628799438</v>
      </c>
    </row>
    <row r="124" spans="1:16">
      <c r="A124">
        <v>101631903</v>
      </c>
      <c r="B124" t="s">
        <v>1084</v>
      </c>
      <c r="C124" t="s">
        <v>1836</v>
      </c>
      <c r="D124" t="s">
        <v>2449</v>
      </c>
      <c r="E124">
        <v>19659362</v>
      </c>
      <c r="F124">
        <v>13232060</v>
      </c>
      <c r="G124">
        <v>-6427302</v>
      </c>
      <c r="H124">
        <v>-0.32693338394165039</v>
      </c>
      <c r="I124">
        <v>128.5</v>
      </c>
      <c r="J124">
        <v>63.691925048828125</v>
      </c>
      <c r="K124">
        <v>-64.808074951171875</v>
      </c>
      <c r="L124">
        <v>-0.50434297323226929</v>
      </c>
      <c r="M124">
        <v>15.311640739440918</v>
      </c>
      <c r="N124">
        <v>35.126705169677734</v>
      </c>
      <c r="O124">
        <v>19.8150634765625</v>
      </c>
      <c r="P124">
        <v>1.2941176891326904</v>
      </c>
    </row>
    <row r="125" spans="1:16">
      <c r="A125">
        <v>123461302</v>
      </c>
      <c r="B125" t="s">
        <v>1085</v>
      </c>
      <c r="C125" t="s">
        <v>1837</v>
      </c>
      <c r="D125" t="s">
        <v>2449</v>
      </c>
      <c r="E125">
        <v>119741424</v>
      </c>
      <c r="F125">
        <v>51357132</v>
      </c>
      <c r="G125">
        <v>-68384288</v>
      </c>
      <c r="H125">
        <v>-0.57109969854354858</v>
      </c>
      <c r="I125">
        <v>680</v>
      </c>
      <c r="J125">
        <v>137.37301635742188</v>
      </c>
      <c r="K125">
        <v>-542.626953125</v>
      </c>
      <c r="L125">
        <v>-0.79798078536987305</v>
      </c>
      <c r="M125">
        <v>13.257952690124512</v>
      </c>
      <c r="N125">
        <v>64.395774841308594</v>
      </c>
      <c r="O125">
        <v>51.137821197509766</v>
      </c>
      <c r="P125">
        <v>3.8571431636810303</v>
      </c>
    </row>
    <row r="126" spans="1:16">
      <c r="A126">
        <v>125236827</v>
      </c>
      <c r="B126" t="s">
        <v>1086</v>
      </c>
      <c r="C126" t="s">
        <v>1838</v>
      </c>
      <c r="D126" t="s">
        <v>2450</v>
      </c>
      <c r="E126">
        <v>11485499</v>
      </c>
      <c r="F126">
        <v>8319415</v>
      </c>
      <c r="G126">
        <v>-3166084</v>
      </c>
      <c r="H126">
        <v>-0.2756592333316803</v>
      </c>
      <c r="I126">
        <v>78</v>
      </c>
      <c r="J126">
        <v>44.852878570556641</v>
      </c>
      <c r="K126">
        <v>-33.147121429443359</v>
      </c>
      <c r="L126">
        <v>-0.4249630868434906</v>
      </c>
      <c r="M126">
        <v>19.078571319580078</v>
      </c>
      <c r="N126">
        <v>39.279411315917969</v>
      </c>
      <c r="O126">
        <v>20.200839996337891</v>
      </c>
      <c r="P126">
        <v>1.0588234663009644</v>
      </c>
    </row>
    <row r="127" spans="1:16">
      <c r="A127">
        <v>124152880</v>
      </c>
      <c r="B127" t="s">
        <v>1087</v>
      </c>
      <c r="C127" t="s">
        <v>1839</v>
      </c>
      <c r="D127" t="s">
        <v>2450</v>
      </c>
      <c r="E127">
        <v>1405622</v>
      </c>
      <c r="F127">
        <v>854462</v>
      </c>
      <c r="G127">
        <v>-551160</v>
      </c>
      <c r="H127">
        <v>-0.39211112260818481</v>
      </c>
      <c r="I127">
        <v>10</v>
      </c>
      <c r="J127">
        <v>0</v>
      </c>
      <c r="K127">
        <v>-10</v>
      </c>
      <c r="L127">
        <v>-1</v>
      </c>
      <c r="M127">
        <v>15.490799903869629</v>
      </c>
    </row>
    <row r="128" spans="1:16">
      <c r="A128">
        <v>125232950</v>
      </c>
      <c r="B128" t="s">
        <v>1088</v>
      </c>
      <c r="C128" t="s">
        <v>1840</v>
      </c>
      <c r="D128" t="s">
        <v>2450</v>
      </c>
      <c r="E128">
        <v>96297232</v>
      </c>
      <c r="F128">
        <v>59787620</v>
      </c>
      <c r="G128">
        <v>-36509612</v>
      </c>
      <c r="H128">
        <v>-0.37913459539413452</v>
      </c>
      <c r="I128">
        <v>490.5</v>
      </c>
      <c r="J128">
        <v>165.76242065429688</v>
      </c>
      <c r="K128">
        <v>-324.73757934570313</v>
      </c>
      <c r="L128">
        <v>-0.66205418109893799</v>
      </c>
      <c r="M128">
        <v>16.697151184082031</v>
      </c>
      <c r="N128">
        <v>64.368721008300781</v>
      </c>
      <c r="O128">
        <v>47.67156982421875</v>
      </c>
      <c r="P128">
        <v>2.855072021484375</v>
      </c>
    </row>
    <row r="129" spans="1:16">
      <c r="A129">
        <v>124000000</v>
      </c>
      <c r="B129" t="s">
        <v>1089</v>
      </c>
      <c r="C129" t="s">
        <v>1841</v>
      </c>
      <c r="D129" t="s">
        <v>2451</v>
      </c>
      <c r="E129">
        <v>210926736</v>
      </c>
      <c r="F129">
        <v>171480960</v>
      </c>
      <c r="G129">
        <v>-39445776</v>
      </c>
      <c r="H129">
        <v>-0.18701173365116119</v>
      </c>
      <c r="I129">
        <v>1298.5</v>
      </c>
      <c r="J129">
        <v>905.19158935546875</v>
      </c>
      <c r="K129">
        <v>-393.30841064453125</v>
      </c>
      <c r="L129">
        <v>-0.30289441347122192</v>
      </c>
      <c r="M129">
        <v>2.5305554866790771</v>
      </c>
      <c r="N129">
        <v>4.0132160186767578</v>
      </c>
      <c r="O129">
        <v>1.4826605319976807</v>
      </c>
      <c r="P129">
        <v>0.58590316772460938</v>
      </c>
    </row>
    <row r="130" spans="1:16">
      <c r="A130">
        <v>124151607</v>
      </c>
      <c r="B130" t="s">
        <v>1090</v>
      </c>
      <c r="C130" t="s">
        <v>1841</v>
      </c>
      <c r="D130" t="s">
        <v>2452</v>
      </c>
      <c r="E130">
        <v>32675072</v>
      </c>
      <c r="F130">
        <v>24490372</v>
      </c>
      <c r="G130">
        <v>-8184700</v>
      </c>
      <c r="H130">
        <v>-0.25048759579658508</v>
      </c>
      <c r="I130">
        <v>154</v>
      </c>
      <c r="J130">
        <v>86.486663818359375</v>
      </c>
      <c r="K130">
        <v>-67.513336181640625</v>
      </c>
      <c r="L130">
        <v>-0.43839830160140991</v>
      </c>
      <c r="M130">
        <v>28.871795654296875</v>
      </c>
      <c r="N130">
        <v>56.299999237060547</v>
      </c>
      <c r="O130">
        <v>27.428203582763672</v>
      </c>
      <c r="P130">
        <v>0.94999992847442627</v>
      </c>
    </row>
    <row r="131" spans="1:16">
      <c r="A131">
        <v>125231232</v>
      </c>
      <c r="B131" t="s">
        <v>1091</v>
      </c>
      <c r="C131" t="s">
        <v>1842</v>
      </c>
      <c r="D131" t="s">
        <v>2453</v>
      </c>
      <c r="E131">
        <v>131721016</v>
      </c>
      <c r="F131">
        <v>75080088</v>
      </c>
      <c r="G131">
        <v>-56640928</v>
      </c>
      <c r="H131">
        <v>-0.43000677227973938</v>
      </c>
      <c r="I131">
        <v>398.5</v>
      </c>
      <c r="J131">
        <v>158.31329345703125</v>
      </c>
      <c r="K131">
        <v>-240.18670654296875</v>
      </c>
      <c r="L131">
        <v>-0.60272699594497681</v>
      </c>
      <c r="M131">
        <v>33.041908264160156</v>
      </c>
      <c r="N131">
        <v>84.669883728027344</v>
      </c>
      <c r="O131">
        <v>51.627975463867188</v>
      </c>
      <c r="P131">
        <v>1.5624997615814209</v>
      </c>
    </row>
    <row r="132" spans="1:16">
      <c r="A132">
        <v>108051503</v>
      </c>
      <c r="B132" t="s">
        <v>1092</v>
      </c>
      <c r="C132" t="s">
        <v>1843</v>
      </c>
      <c r="D132" t="s">
        <v>2453</v>
      </c>
      <c r="E132">
        <v>22191596</v>
      </c>
      <c r="F132">
        <v>14848618</v>
      </c>
      <c r="G132">
        <v>-7342978</v>
      </c>
      <c r="H132">
        <v>-0.33089002966880798</v>
      </c>
      <c r="I132">
        <v>213.5</v>
      </c>
      <c r="J132">
        <v>108.08527374267578</v>
      </c>
      <c r="K132">
        <v>-105.41472625732422</v>
      </c>
      <c r="L132">
        <v>-0.49374580383300781</v>
      </c>
      <c r="M132">
        <v>13.65617561340332</v>
      </c>
      <c r="N132">
        <v>29.436643600463867</v>
      </c>
      <c r="O132">
        <v>15.780467987060547</v>
      </c>
      <c r="P132">
        <v>1.1555554866790771</v>
      </c>
    </row>
    <row r="133" spans="1:16">
      <c r="A133">
        <v>125231303</v>
      </c>
      <c r="B133" t="s">
        <v>1093</v>
      </c>
      <c r="C133" t="s">
        <v>1844</v>
      </c>
      <c r="D133" t="s">
        <v>2453</v>
      </c>
      <c r="E133">
        <v>76854648</v>
      </c>
      <c r="F133">
        <v>37412348</v>
      </c>
      <c r="G133">
        <v>-39442300</v>
      </c>
      <c r="H133">
        <v>-0.51320642232894897</v>
      </c>
      <c r="I133">
        <v>524.5</v>
      </c>
      <c r="J133">
        <v>138.66261291503906</v>
      </c>
      <c r="K133">
        <v>-385.83740234375</v>
      </c>
      <c r="L133">
        <v>-0.73562896251678467</v>
      </c>
      <c r="M133">
        <v>13.491641998291016</v>
      </c>
      <c r="N133">
        <v>54.394874572753906</v>
      </c>
      <c r="O133">
        <v>40.903232574462891</v>
      </c>
      <c r="P133">
        <v>3.0317461490631104</v>
      </c>
    </row>
    <row r="134" spans="1:16">
      <c r="A134">
        <v>126513160</v>
      </c>
      <c r="B134" t="s">
        <v>1094</v>
      </c>
      <c r="C134" t="s">
        <v>1845</v>
      </c>
      <c r="D134" t="s">
        <v>2454</v>
      </c>
      <c r="E134">
        <v>12859522</v>
      </c>
      <c r="F134">
        <v>9871665</v>
      </c>
      <c r="G134">
        <v>-2987857</v>
      </c>
      <c r="H134">
        <v>-0.23234587907791138</v>
      </c>
      <c r="I134">
        <v>91</v>
      </c>
      <c r="J134">
        <v>62.395706176757813</v>
      </c>
      <c r="K134">
        <v>-28.604293823242188</v>
      </c>
      <c r="L134">
        <v>-0.31433290243148804</v>
      </c>
      <c r="M134">
        <v>17.110126495361328</v>
      </c>
      <c r="N134">
        <v>24.129667282104492</v>
      </c>
      <c r="O134">
        <v>7.0195407867431641</v>
      </c>
      <c r="P134">
        <v>0.41025650501251221</v>
      </c>
    </row>
    <row r="135" spans="1:16">
      <c r="A135">
        <v>121394017</v>
      </c>
      <c r="B135" t="s">
        <v>1095</v>
      </c>
      <c r="C135" t="s">
        <v>1846</v>
      </c>
      <c r="D135" t="s">
        <v>2454</v>
      </c>
      <c r="E135">
        <v>7075782.5</v>
      </c>
      <c r="F135">
        <v>4087243.75</v>
      </c>
      <c r="G135">
        <v>-2988538.75</v>
      </c>
      <c r="H135">
        <v>-0.4223615825176239</v>
      </c>
      <c r="I135">
        <v>48.5</v>
      </c>
      <c r="J135">
        <v>20.024894714355469</v>
      </c>
      <c r="K135">
        <v>-28.475105285644531</v>
      </c>
      <c r="L135">
        <v>-0.5871155858039856</v>
      </c>
      <c r="M135">
        <v>14.163800239562988</v>
      </c>
      <c r="N135">
        <v>35.409500122070313</v>
      </c>
      <c r="O135">
        <v>21.245700836181641</v>
      </c>
      <c r="P135">
        <v>1.5</v>
      </c>
    </row>
    <row r="136" spans="1:16">
      <c r="A136">
        <v>102020001</v>
      </c>
      <c r="B136" t="s">
        <v>1096</v>
      </c>
      <c r="C136" t="s">
        <v>1847</v>
      </c>
      <c r="D136" t="s">
        <v>2454</v>
      </c>
      <c r="E136">
        <v>12166311</v>
      </c>
      <c r="F136">
        <v>5548111</v>
      </c>
      <c r="G136">
        <v>-6618200</v>
      </c>
      <c r="H136">
        <v>-0.54397755861282349</v>
      </c>
      <c r="I136">
        <v>83.5</v>
      </c>
      <c r="J136">
        <v>16.230037689208984</v>
      </c>
      <c r="K136">
        <v>-67.26995849609375</v>
      </c>
      <c r="L136">
        <v>-0.80562824010848999</v>
      </c>
      <c r="M136">
        <v>12.486743927001953</v>
      </c>
      <c r="N136">
        <v>89.488334655761719</v>
      </c>
      <c r="O136">
        <v>77.0015869140625</v>
      </c>
      <c r="P136">
        <v>6.1666669845581055</v>
      </c>
    </row>
    <row r="137" spans="1:16">
      <c r="A137">
        <v>103021903</v>
      </c>
      <c r="B137" t="s">
        <v>1097</v>
      </c>
      <c r="C137" t="s">
        <v>1847</v>
      </c>
      <c r="D137" t="s">
        <v>2455</v>
      </c>
      <c r="E137">
        <v>16647062</v>
      </c>
      <c r="F137">
        <v>10381929</v>
      </c>
      <c r="G137">
        <v>-6265133</v>
      </c>
      <c r="H137">
        <v>-0.37635067105293274</v>
      </c>
      <c r="I137">
        <v>106</v>
      </c>
      <c r="J137">
        <v>40.797416687011719</v>
      </c>
      <c r="K137">
        <v>-65.202583312988281</v>
      </c>
      <c r="L137">
        <v>-0.61511868238449097</v>
      </c>
      <c r="M137">
        <v>14.343076705932617</v>
      </c>
      <c r="N137">
        <v>38.845832824707031</v>
      </c>
      <c r="O137">
        <v>24.502756118774414</v>
      </c>
      <c r="P137">
        <v>1.7083333730697632</v>
      </c>
    </row>
    <row r="138" spans="1:16">
      <c r="A138">
        <v>106161203</v>
      </c>
      <c r="B138" t="s">
        <v>1098</v>
      </c>
      <c r="C138" t="s">
        <v>1848</v>
      </c>
      <c r="D138" t="s">
        <v>2455</v>
      </c>
      <c r="E138">
        <v>16520885</v>
      </c>
      <c r="F138">
        <v>9316180</v>
      </c>
      <c r="G138">
        <v>-7204705</v>
      </c>
      <c r="H138">
        <v>-0.43609678745269775</v>
      </c>
      <c r="I138">
        <v>121.5</v>
      </c>
      <c r="J138">
        <v>51.227462768554688</v>
      </c>
      <c r="K138">
        <v>-70.272537231445313</v>
      </c>
      <c r="L138">
        <v>-0.57837480306625366</v>
      </c>
      <c r="M138">
        <v>12.88555908203125</v>
      </c>
      <c r="N138">
        <v>36.202285766601563</v>
      </c>
      <c r="O138">
        <v>23.316726684570313</v>
      </c>
      <c r="P138">
        <v>1.8095238208770752</v>
      </c>
    </row>
    <row r="139" spans="1:16">
      <c r="A139">
        <v>106161357</v>
      </c>
      <c r="B139" t="s">
        <v>1099</v>
      </c>
      <c r="C139" t="s">
        <v>1848</v>
      </c>
      <c r="D139" t="s">
        <v>2456</v>
      </c>
      <c r="E139">
        <v>2687265.25</v>
      </c>
      <c r="F139">
        <v>3157041.25</v>
      </c>
      <c r="G139">
        <v>469776</v>
      </c>
      <c r="H139">
        <v>0.17481563985347748</v>
      </c>
      <c r="I139">
        <v>27</v>
      </c>
      <c r="J139">
        <v>27</v>
      </c>
      <c r="K139">
        <v>0</v>
      </c>
      <c r="L139">
        <v>0</v>
      </c>
      <c r="M139">
        <v>30.181818008422852</v>
      </c>
      <c r="N139">
        <v>30.181818008422852</v>
      </c>
      <c r="O139">
        <v>0</v>
      </c>
      <c r="P139">
        <v>0</v>
      </c>
    </row>
    <row r="140" spans="1:16">
      <c r="A140">
        <v>106161703</v>
      </c>
      <c r="B140" t="s">
        <v>1100</v>
      </c>
      <c r="C140" t="s">
        <v>1848</v>
      </c>
      <c r="D140" t="s">
        <v>2457</v>
      </c>
      <c r="E140">
        <v>15133846</v>
      </c>
      <c r="F140">
        <v>9445766</v>
      </c>
      <c r="G140">
        <v>-5688080</v>
      </c>
      <c r="H140">
        <v>-0.37585157155990601</v>
      </c>
      <c r="I140">
        <v>143.5</v>
      </c>
      <c r="J140">
        <v>71.443252563476563</v>
      </c>
      <c r="K140">
        <v>-72.056747436523438</v>
      </c>
      <c r="L140">
        <v>-0.50213760137557983</v>
      </c>
      <c r="M140">
        <v>12.10850715637207</v>
      </c>
      <c r="N140">
        <v>23.871057510375977</v>
      </c>
      <c r="O140">
        <v>11.762550354003906</v>
      </c>
      <c r="P140">
        <v>0.97142863273620605</v>
      </c>
    </row>
    <row r="141" spans="1:16">
      <c r="A141">
        <v>108071504</v>
      </c>
      <c r="B141" t="s">
        <v>1101</v>
      </c>
      <c r="C141" t="s">
        <v>1849</v>
      </c>
      <c r="D141" t="s">
        <v>2457</v>
      </c>
      <c r="E141">
        <v>13088519</v>
      </c>
      <c r="F141">
        <v>9379578</v>
      </c>
      <c r="G141">
        <v>-3708941</v>
      </c>
      <c r="H141">
        <v>-0.28337362408638</v>
      </c>
      <c r="I141">
        <v>105</v>
      </c>
      <c r="J141">
        <v>62.405632019042969</v>
      </c>
      <c r="K141">
        <v>-42.594367980957031</v>
      </c>
      <c r="L141">
        <v>-0.40566065907478333</v>
      </c>
      <c r="M141">
        <v>14.295775413513184</v>
      </c>
      <c r="N141">
        <v>23.032083511352539</v>
      </c>
      <c r="O141">
        <v>8.7363080978393555</v>
      </c>
      <c r="P141">
        <v>0.61111116409301758</v>
      </c>
    </row>
    <row r="142" spans="1:16">
      <c r="A142">
        <v>110171003</v>
      </c>
      <c r="B142" t="s">
        <v>1102</v>
      </c>
      <c r="C142" t="s">
        <v>1850</v>
      </c>
      <c r="D142" t="s">
        <v>2457</v>
      </c>
      <c r="E142">
        <v>50784780</v>
      </c>
      <c r="F142">
        <v>35632016</v>
      </c>
      <c r="G142">
        <v>-15152764</v>
      </c>
      <c r="H142">
        <v>-0.29837214946746826</v>
      </c>
      <c r="I142">
        <v>319</v>
      </c>
      <c r="J142">
        <v>153.05790710449219</v>
      </c>
      <c r="K142">
        <v>-165.94209289550781</v>
      </c>
      <c r="L142">
        <v>-0.5201946496963501</v>
      </c>
      <c r="M142">
        <v>13.896234512329102</v>
      </c>
      <c r="N142">
        <v>32.288307189941406</v>
      </c>
      <c r="O142">
        <v>18.392072677612305</v>
      </c>
      <c r="P142">
        <v>1.3235292434692383</v>
      </c>
    </row>
    <row r="143" spans="1:16">
      <c r="A143">
        <v>110171607</v>
      </c>
      <c r="B143" t="s">
        <v>1103</v>
      </c>
      <c r="C143" t="s">
        <v>1850</v>
      </c>
      <c r="D143" t="s">
        <v>2458</v>
      </c>
      <c r="E143">
        <v>5920860.5</v>
      </c>
      <c r="F143">
        <v>4466600</v>
      </c>
      <c r="G143">
        <v>-1454260.5</v>
      </c>
      <c r="H143">
        <v>-0.24561640620231628</v>
      </c>
      <c r="I143">
        <v>33.5</v>
      </c>
      <c r="J143">
        <v>20.448156356811523</v>
      </c>
      <c r="K143">
        <v>-13.051843643188477</v>
      </c>
      <c r="L143">
        <v>-0.38960728049278259</v>
      </c>
      <c r="M143">
        <v>19.833333969116211</v>
      </c>
      <c r="N143">
        <v>32.454544067382813</v>
      </c>
      <c r="O143">
        <v>12.621210098266602</v>
      </c>
      <c r="P143">
        <v>0.63636350631713867</v>
      </c>
    </row>
    <row r="144" spans="1:16">
      <c r="A144">
        <v>124151902</v>
      </c>
      <c r="B144" t="s">
        <v>1104</v>
      </c>
      <c r="C144" t="s">
        <v>1851</v>
      </c>
      <c r="D144" t="s">
        <v>2459</v>
      </c>
      <c r="E144">
        <v>177842768</v>
      </c>
      <c r="F144">
        <v>101154080</v>
      </c>
      <c r="G144">
        <v>-76688688</v>
      </c>
      <c r="H144">
        <v>-0.43121623992919922</v>
      </c>
      <c r="I144">
        <v>656</v>
      </c>
      <c r="J144">
        <v>223.75381469726563</v>
      </c>
      <c r="K144">
        <v>-432.24618530273438</v>
      </c>
      <c r="L144">
        <v>-0.65891188383102417</v>
      </c>
      <c r="M144">
        <v>22.028720855712891</v>
      </c>
      <c r="N144">
        <v>64.478225708007813</v>
      </c>
      <c r="O144">
        <v>42.449504852294922</v>
      </c>
      <c r="P144">
        <v>1.9270071983337402</v>
      </c>
    </row>
    <row r="145" spans="1:16">
      <c r="A145">
        <v>113361303</v>
      </c>
      <c r="B145" t="s">
        <v>1105</v>
      </c>
      <c r="C145" t="s">
        <v>1852</v>
      </c>
      <c r="D145" t="s">
        <v>2459</v>
      </c>
      <c r="E145">
        <v>59168556</v>
      </c>
      <c r="F145">
        <v>34803284</v>
      </c>
      <c r="G145">
        <v>-24365272</v>
      </c>
      <c r="H145">
        <v>-0.4117942750453949</v>
      </c>
      <c r="I145">
        <v>457.5</v>
      </c>
      <c r="J145">
        <v>207.6124267578125</v>
      </c>
      <c r="K145">
        <v>-249.8875732421875</v>
      </c>
      <c r="L145">
        <v>-0.54620236158370972</v>
      </c>
      <c r="M145">
        <v>15.011168479919434</v>
      </c>
      <c r="N145">
        <v>33.691734313964844</v>
      </c>
      <c r="O145">
        <v>18.680564880371094</v>
      </c>
      <c r="P145">
        <v>1.2444444894790649</v>
      </c>
    </row>
    <row r="146" spans="1:16">
      <c r="A146">
        <v>124153320</v>
      </c>
      <c r="B146" t="s">
        <v>1106</v>
      </c>
      <c r="C146" t="s">
        <v>1853</v>
      </c>
      <c r="D146" t="s">
        <v>2460</v>
      </c>
      <c r="E146">
        <v>61697400</v>
      </c>
      <c r="F146">
        <v>36627524</v>
      </c>
      <c r="G146">
        <v>-25069876</v>
      </c>
      <c r="H146">
        <v>-0.40633600950241089</v>
      </c>
      <c r="I146">
        <v>522</v>
      </c>
      <c r="J146">
        <v>248.35870361328125</v>
      </c>
      <c r="K146">
        <v>-273.64129638671875</v>
      </c>
      <c r="L146">
        <v>-0.52421706914901733</v>
      </c>
      <c r="M146">
        <v>11.200448036193848</v>
      </c>
      <c r="N146">
        <v>26.482416152954102</v>
      </c>
      <c r="O146">
        <v>15.281968116760254</v>
      </c>
      <c r="P146">
        <v>1.3644068241119385</v>
      </c>
    </row>
    <row r="147" spans="1:16">
      <c r="A147">
        <v>120000000</v>
      </c>
      <c r="B147" t="s">
        <v>1107</v>
      </c>
      <c r="C147" t="s">
        <v>1854</v>
      </c>
      <c r="D147" t="s">
        <v>2461</v>
      </c>
      <c r="E147">
        <v>89710984</v>
      </c>
      <c r="F147">
        <v>76344104</v>
      </c>
      <c r="G147">
        <v>-13366880</v>
      </c>
      <c r="H147">
        <v>-0.14899936318397522</v>
      </c>
      <c r="I147">
        <v>1174.5</v>
      </c>
      <c r="J147">
        <v>969.88531494140625</v>
      </c>
      <c r="K147">
        <v>-204.61468505859375</v>
      </c>
      <c r="L147">
        <v>-0.17421428859233856</v>
      </c>
      <c r="M147">
        <v>5.0235691070556641</v>
      </c>
      <c r="N147">
        <v>6.7818183898925781</v>
      </c>
      <c r="O147">
        <v>1.7582492828369141</v>
      </c>
      <c r="P147">
        <v>0.35000002384185791</v>
      </c>
    </row>
    <row r="148" spans="1:16">
      <c r="A148">
        <v>123461602</v>
      </c>
      <c r="B148" t="s">
        <v>1108</v>
      </c>
      <c r="C148" t="s">
        <v>1855</v>
      </c>
      <c r="D148" t="s">
        <v>2462</v>
      </c>
      <c r="E148">
        <v>131852376</v>
      </c>
      <c r="F148">
        <v>67497888</v>
      </c>
      <c r="G148">
        <v>-64354488</v>
      </c>
      <c r="H148">
        <v>-0.48807984590530396</v>
      </c>
      <c r="I148">
        <v>675</v>
      </c>
      <c r="J148">
        <v>235.14151000976563</v>
      </c>
      <c r="K148">
        <v>-439.85848999023438</v>
      </c>
      <c r="L148">
        <v>-0.65164220333099365</v>
      </c>
      <c r="M148">
        <v>13.701375007629395</v>
      </c>
      <c r="N148">
        <v>40.685764312744141</v>
      </c>
      <c r="O148">
        <v>26.984390258789063</v>
      </c>
      <c r="P148">
        <v>1.9694657325744629</v>
      </c>
    </row>
    <row r="149" spans="1:16">
      <c r="A149">
        <v>113361503</v>
      </c>
      <c r="B149" t="s">
        <v>1109</v>
      </c>
      <c r="C149" t="s">
        <v>1856</v>
      </c>
      <c r="D149" t="s">
        <v>2462</v>
      </c>
      <c r="E149">
        <v>26932126</v>
      </c>
      <c r="F149">
        <v>16167280</v>
      </c>
      <c r="G149">
        <v>-10764846</v>
      </c>
      <c r="H149">
        <v>-0.39970278739929199</v>
      </c>
      <c r="I149">
        <v>158</v>
      </c>
      <c r="J149">
        <v>62.577701568603516</v>
      </c>
      <c r="K149">
        <v>-95.42230224609375</v>
      </c>
      <c r="L149">
        <v>-0.60393863916397095</v>
      </c>
      <c r="M149">
        <v>14.435959815979004</v>
      </c>
      <c r="N149">
        <v>33.236278533935547</v>
      </c>
      <c r="O149">
        <v>18.800319671630859</v>
      </c>
      <c r="P149">
        <v>1.3023254871368408</v>
      </c>
    </row>
    <row r="150" spans="1:16">
      <c r="A150">
        <v>116191757</v>
      </c>
      <c r="B150" t="s">
        <v>1110</v>
      </c>
      <c r="C150" t="s">
        <v>1857</v>
      </c>
      <c r="D150" t="s">
        <v>2463</v>
      </c>
      <c r="E150">
        <v>9273134</v>
      </c>
      <c r="F150">
        <v>6572955</v>
      </c>
      <c r="G150">
        <v>-2700179</v>
      </c>
      <c r="H150">
        <v>-0.2911829948425293</v>
      </c>
      <c r="I150">
        <v>82</v>
      </c>
      <c r="J150">
        <v>48.487209320068359</v>
      </c>
      <c r="K150">
        <v>-33.512790679931641</v>
      </c>
      <c r="L150">
        <v>-0.40869256854057312</v>
      </c>
      <c r="M150">
        <v>12.880000114440918</v>
      </c>
      <c r="N150">
        <v>23.851852416992188</v>
      </c>
      <c r="O150">
        <v>10.97185230255127</v>
      </c>
      <c r="P150">
        <v>0.85185188055038452</v>
      </c>
    </row>
    <row r="151" spans="1:16">
      <c r="A151">
        <v>104431304</v>
      </c>
      <c r="B151" t="s">
        <v>1111</v>
      </c>
      <c r="C151" t="s">
        <v>1858</v>
      </c>
      <c r="D151" t="s">
        <v>2464</v>
      </c>
      <c r="E151">
        <v>8957418</v>
      </c>
      <c r="F151">
        <v>5260677</v>
      </c>
      <c r="G151">
        <v>-3696741</v>
      </c>
      <c r="H151">
        <v>-0.41270163655281067</v>
      </c>
      <c r="I151">
        <v>90</v>
      </c>
      <c r="J151">
        <v>41.6524658203125</v>
      </c>
      <c r="K151">
        <v>-48.3475341796875</v>
      </c>
      <c r="L151">
        <v>-0.53719484806060791</v>
      </c>
      <c r="M151">
        <v>11.093523979187012</v>
      </c>
      <c r="N151">
        <v>24.522525787353516</v>
      </c>
      <c r="O151">
        <v>13.429001808166504</v>
      </c>
      <c r="P151">
        <v>1.2105262279510498</v>
      </c>
    </row>
    <row r="152" spans="1:16">
      <c r="A152">
        <v>115220002</v>
      </c>
      <c r="B152" t="s">
        <v>1112</v>
      </c>
      <c r="C152" t="s">
        <v>1859</v>
      </c>
      <c r="D152" t="s">
        <v>2465</v>
      </c>
      <c r="E152">
        <v>164022048</v>
      </c>
      <c r="F152">
        <v>96008576</v>
      </c>
      <c r="G152">
        <v>-68013472</v>
      </c>
      <c r="H152">
        <v>-0.41466054320335388</v>
      </c>
      <c r="I152">
        <v>565.5</v>
      </c>
      <c r="J152">
        <v>195.90544128417969</v>
      </c>
      <c r="K152">
        <v>-369.59454345703125</v>
      </c>
      <c r="L152">
        <v>-0.65357124805450439</v>
      </c>
      <c r="M152">
        <v>26.483299255371094</v>
      </c>
      <c r="N152">
        <v>80.095832824707031</v>
      </c>
      <c r="O152">
        <v>53.612533569335938</v>
      </c>
      <c r="P152">
        <v>2.0243902206420898</v>
      </c>
    </row>
    <row r="153" spans="1:16">
      <c r="A153">
        <v>126512840</v>
      </c>
      <c r="B153" t="s">
        <v>1113</v>
      </c>
      <c r="C153" t="s">
        <v>1860</v>
      </c>
      <c r="D153" t="s">
        <v>2465</v>
      </c>
      <c r="E153">
        <v>20150108</v>
      </c>
      <c r="F153">
        <v>13167311</v>
      </c>
      <c r="G153">
        <v>-6982797</v>
      </c>
      <c r="H153">
        <v>-0.34653893113136292</v>
      </c>
      <c r="I153">
        <v>147</v>
      </c>
      <c r="J153">
        <v>74.264884948730469</v>
      </c>
      <c r="K153">
        <v>-72.735115051269531</v>
      </c>
      <c r="L153">
        <v>-0.49479669332504272</v>
      </c>
      <c r="M153">
        <v>16.344919204711914</v>
      </c>
      <c r="N153">
        <v>42.271343231201172</v>
      </c>
      <c r="O153">
        <v>25.926424026489258</v>
      </c>
      <c r="P153">
        <v>1.5862069129943848</v>
      </c>
    </row>
    <row r="154" spans="1:16">
      <c r="A154">
        <v>108561803</v>
      </c>
      <c r="B154" t="s">
        <v>1114</v>
      </c>
      <c r="C154" t="s">
        <v>1861</v>
      </c>
      <c r="D154" t="s">
        <v>2466</v>
      </c>
      <c r="E154">
        <v>14779000</v>
      </c>
      <c r="F154">
        <v>10041937</v>
      </c>
      <c r="G154">
        <v>-4737063</v>
      </c>
      <c r="H154">
        <v>-0.32052662968635559</v>
      </c>
      <c r="I154">
        <v>121.5</v>
      </c>
      <c r="J154">
        <v>64.414466857910156</v>
      </c>
      <c r="K154">
        <v>-57.085533142089844</v>
      </c>
      <c r="L154">
        <v>-0.46983978152275085</v>
      </c>
      <c r="M154">
        <v>13.481808662414551</v>
      </c>
      <c r="N154">
        <v>29.572999954223633</v>
      </c>
      <c r="O154">
        <v>16.091190338134766</v>
      </c>
      <c r="P154">
        <v>1.1935484409332275</v>
      </c>
    </row>
    <row r="155" spans="1:16">
      <c r="A155">
        <v>108111403</v>
      </c>
      <c r="B155" t="s">
        <v>1115</v>
      </c>
      <c r="C155" t="s">
        <v>1862</v>
      </c>
      <c r="D155" t="s">
        <v>2466</v>
      </c>
      <c r="E155">
        <v>13618313</v>
      </c>
      <c r="F155">
        <v>8512227</v>
      </c>
      <c r="G155">
        <v>-5106086</v>
      </c>
      <c r="H155">
        <v>-0.37494263052940369</v>
      </c>
      <c r="I155">
        <v>121</v>
      </c>
      <c r="J155">
        <v>47.568367004394531</v>
      </c>
      <c r="K155">
        <v>-73.431632995605469</v>
      </c>
      <c r="L155">
        <v>-0.60687297582626343</v>
      </c>
      <c r="M155">
        <v>11.328666687011719</v>
      </c>
      <c r="N155">
        <v>31.030694961547852</v>
      </c>
      <c r="O155">
        <v>19.702028274536133</v>
      </c>
      <c r="P155">
        <v>1.7391303777694702</v>
      </c>
    </row>
    <row r="156" spans="1:16">
      <c r="A156">
        <v>113361703</v>
      </c>
      <c r="B156" t="s">
        <v>1116</v>
      </c>
      <c r="C156" t="s">
        <v>1863</v>
      </c>
      <c r="D156" t="s">
        <v>2466</v>
      </c>
      <c r="E156">
        <v>71573952</v>
      </c>
      <c r="F156">
        <v>48922756</v>
      </c>
      <c r="G156">
        <v>-22651196</v>
      </c>
      <c r="H156">
        <v>-0.3164726197719574</v>
      </c>
      <c r="I156">
        <v>387</v>
      </c>
      <c r="J156">
        <v>190.99200439453125</v>
      </c>
      <c r="K156">
        <v>-196.00799560546875</v>
      </c>
      <c r="L156">
        <v>-0.5064806342124939</v>
      </c>
      <c r="M156">
        <v>14.775245666503906</v>
      </c>
      <c r="N156">
        <v>29.653097152709961</v>
      </c>
      <c r="O156">
        <v>14.877851486206055</v>
      </c>
      <c r="P156">
        <v>1.0069444179534912</v>
      </c>
    </row>
    <row r="157" spans="1:16">
      <c r="A157">
        <v>112011603</v>
      </c>
      <c r="B157" t="s">
        <v>1117</v>
      </c>
      <c r="C157" t="s">
        <v>1864</v>
      </c>
      <c r="D157" t="s">
        <v>2466</v>
      </c>
      <c r="E157">
        <v>61734920</v>
      </c>
      <c r="F157">
        <v>47451312</v>
      </c>
      <c r="G157">
        <v>-14283608</v>
      </c>
      <c r="H157">
        <v>-0.2313699871301651</v>
      </c>
      <c r="I157">
        <v>421</v>
      </c>
      <c r="J157">
        <v>277.65505981445313</v>
      </c>
      <c r="K157">
        <v>-143.34494018554688</v>
      </c>
      <c r="L157">
        <v>-0.3404867947101593</v>
      </c>
      <c r="M157">
        <v>17.309000015258789</v>
      </c>
      <c r="N157">
        <v>26.760625839233398</v>
      </c>
      <c r="O157">
        <v>9.4516258239746094</v>
      </c>
      <c r="P157">
        <v>0.54605269432067871</v>
      </c>
    </row>
    <row r="158" spans="1:16">
      <c r="A158">
        <v>105201033</v>
      </c>
      <c r="B158" t="s">
        <v>1118</v>
      </c>
      <c r="C158" t="s">
        <v>1865</v>
      </c>
      <c r="D158" t="s">
        <v>2466</v>
      </c>
      <c r="E158">
        <v>39237812</v>
      </c>
      <c r="F158">
        <v>22930206</v>
      </c>
      <c r="G158">
        <v>-16307606</v>
      </c>
      <c r="H158">
        <v>-0.4156094491481781</v>
      </c>
      <c r="I158">
        <v>244.5</v>
      </c>
      <c r="J158">
        <v>87.259803771972656</v>
      </c>
      <c r="K158">
        <v>-157.24020385742188</v>
      </c>
      <c r="L158">
        <v>-0.64310920238494873</v>
      </c>
      <c r="M158">
        <v>14.337904930114746</v>
      </c>
      <c r="N158">
        <v>40.922771453857422</v>
      </c>
      <c r="O158">
        <v>26.584865570068359</v>
      </c>
      <c r="P158">
        <v>1.8541667461395264</v>
      </c>
    </row>
    <row r="159" spans="1:16">
      <c r="A159">
        <v>101266007</v>
      </c>
      <c r="B159" t="s">
        <v>1119</v>
      </c>
      <c r="C159" t="s">
        <v>1866</v>
      </c>
      <c r="D159" t="s">
        <v>2467</v>
      </c>
      <c r="E159">
        <v>4374161.5</v>
      </c>
      <c r="F159">
        <v>4857485</v>
      </c>
      <c r="G159">
        <v>483323.5</v>
      </c>
      <c r="H159">
        <v>0.11049512028694153</v>
      </c>
      <c r="I159">
        <v>40.5</v>
      </c>
      <c r="J159">
        <v>40.5</v>
      </c>
      <c r="K159">
        <v>0</v>
      </c>
      <c r="L159">
        <v>0</v>
      </c>
      <c r="M159">
        <v>22.739130020141602</v>
      </c>
      <c r="N159">
        <v>22.739130020141602</v>
      </c>
      <c r="O159">
        <v>0</v>
      </c>
      <c r="P159">
        <v>0</v>
      </c>
    </row>
    <row r="160" spans="1:16">
      <c r="A160">
        <v>101261302</v>
      </c>
      <c r="B160" t="s">
        <v>1120</v>
      </c>
      <c r="C160" t="s">
        <v>1866</v>
      </c>
      <c r="D160" t="s">
        <v>2468</v>
      </c>
      <c r="E160">
        <v>75889592</v>
      </c>
      <c r="F160">
        <v>49834296</v>
      </c>
      <c r="G160">
        <v>-26055296</v>
      </c>
      <c r="H160">
        <v>-0.34333160519599915</v>
      </c>
      <c r="I160">
        <v>503</v>
      </c>
      <c r="J160">
        <v>253.84197998046875</v>
      </c>
      <c r="K160">
        <v>-249.15802001953125</v>
      </c>
      <c r="L160">
        <v>-0.49534398317337036</v>
      </c>
      <c r="M160">
        <v>15.846138000488281</v>
      </c>
      <c r="N160">
        <v>31.923604965209961</v>
      </c>
      <c r="O160">
        <v>16.07746696472168</v>
      </c>
      <c r="P160">
        <v>1.0145984888076782</v>
      </c>
    </row>
    <row r="161" spans="1:16">
      <c r="A161">
        <v>114061103</v>
      </c>
      <c r="B161" t="s">
        <v>1121</v>
      </c>
      <c r="C161" t="s">
        <v>1867</v>
      </c>
      <c r="D161" t="s">
        <v>2468</v>
      </c>
      <c r="E161">
        <v>52147548</v>
      </c>
      <c r="F161">
        <v>30872374</v>
      </c>
      <c r="G161">
        <v>-21275174</v>
      </c>
      <c r="H161">
        <v>-0.40798032283782959</v>
      </c>
      <c r="I161">
        <v>391</v>
      </c>
      <c r="J161">
        <v>166.80215454101563</v>
      </c>
      <c r="K161">
        <v>-224.19784545898438</v>
      </c>
      <c r="L161">
        <v>-0.57339602708816528</v>
      </c>
      <c r="M161">
        <v>12.912727355957031</v>
      </c>
      <c r="N161">
        <v>31.564443588256836</v>
      </c>
      <c r="O161">
        <v>18.651716232299805</v>
      </c>
      <c r="P161">
        <v>1.4444444179534912</v>
      </c>
    </row>
    <row r="162" spans="1:16">
      <c r="A162">
        <v>103022103</v>
      </c>
      <c r="B162" t="s">
        <v>1122</v>
      </c>
      <c r="C162" t="s">
        <v>1868</v>
      </c>
      <c r="D162" t="s">
        <v>2468</v>
      </c>
      <c r="E162">
        <v>14565055</v>
      </c>
      <c r="F162">
        <v>8281905</v>
      </c>
      <c r="G162">
        <v>-6283150</v>
      </c>
      <c r="H162">
        <v>-0.43138524889945984</v>
      </c>
      <c r="I162">
        <v>92.5</v>
      </c>
      <c r="J162">
        <v>31.613199234008789</v>
      </c>
      <c r="K162">
        <v>-60.886802673339844</v>
      </c>
      <c r="L162">
        <v>-0.65823572874069214</v>
      </c>
      <c r="M162">
        <v>11.479800224304199</v>
      </c>
      <c r="N162">
        <v>35.077167510986328</v>
      </c>
      <c r="O162">
        <v>23.597366333007813</v>
      </c>
      <c r="P162">
        <v>2.0555555820465088</v>
      </c>
    </row>
    <row r="163" spans="1:16">
      <c r="A163">
        <v>113381303</v>
      </c>
      <c r="B163" t="s">
        <v>1123</v>
      </c>
      <c r="C163" t="s">
        <v>1869</v>
      </c>
      <c r="D163" t="s">
        <v>2468</v>
      </c>
      <c r="E163">
        <v>81373048</v>
      </c>
      <c r="F163">
        <v>54985720</v>
      </c>
      <c r="G163">
        <v>-26387328</v>
      </c>
      <c r="H163">
        <v>-0.32427603006362915</v>
      </c>
      <c r="I163">
        <v>583.5</v>
      </c>
      <c r="J163">
        <v>315.27862548828125</v>
      </c>
      <c r="K163">
        <v>-268.22137451171875</v>
      </c>
      <c r="L163">
        <v>-0.45967674255371094</v>
      </c>
      <c r="M163">
        <v>15.623915672302246</v>
      </c>
      <c r="N163">
        <v>30.031599044799805</v>
      </c>
      <c r="O163">
        <v>14.407683372497559</v>
      </c>
      <c r="P163">
        <v>0.92215573787689209</v>
      </c>
    </row>
    <row r="164" spans="1:16">
      <c r="A164">
        <v>105251453</v>
      </c>
      <c r="B164" t="s">
        <v>1124</v>
      </c>
      <c r="C164" t="s">
        <v>1870</v>
      </c>
      <c r="D164" t="s">
        <v>2468</v>
      </c>
      <c r="E164">
        <v>33790300</v>
      </c>
      <c r="F164">
        <v>22493216</v>
      </c>
      <c r="G164">
        <v>-11297084</v>
      </c>
      <c r="H164">
        <v>-0.33432918787002563</v>
      </c>
      <c r="I164">
        <v>285.5</v>
      </c>
      <c r="J164">
        <v>147.44442749023438</v>
      </c>
      <c r="K164">
        <v>-138.05557250976563</v>
      </c>
      <c r="L164">
        <v>-0.48355716466903687</v>
      </c>
      <c r="M164">
        <v>12.689732551574707</v>
      </c>
      <c r="N164">
        <v>27.291616439819336</v>
      </c>
      <c r="O164">
        <v>14.601883888244629</v>
      </c>
      <c r="P164">
        <v>1.1506849527359009</v>
      </c>
    </row>
    <row r="165" spans="1:16">
      <c r="A165">
        <v>109531304</v>
      </c>
      <c r="B165" t="s">
        <v>1125</v>
      </c>
      <c r="C165" t="s">
        <v>1871</v>
      </c>
      <c r="D165" t="s">
        <v>2468</v>
      </c>
      <c r="E165">
        <v>13241388</v>
      </c>
      <c r="F165">
        <v>8609660</v>
      </c>
      <c r="G165">
        <v>-4631728</v>
      </c>
      <c r="H165">
        <v>-0.34979173541069031</v>
      </c>
      <c r="I165">
        <v>98.5</v>
      </c>
      <c r="J165">
        <v>46.958610534667969</v>
      </c>
      <c r="K165">
        <v>-51.541389465332031</v>
      </c>
      <c r="L165">
        <v>-0.52326285839080811</v>
      </c>
      <c r="M165">
        <v>13.939236640930176</v>
      </c>
      <c r="N165">
        <v>31.944084167480469</v>
      </c>
      <c r="O165">
        <v>18.004848480224609</v>
      </c>
      <c r="P165">
        <v>1.2916666269302368</v>
      </c>
    </row>
    <row r="166" spans="1:16">
      <c r="A166">
        <v>122092353</v>
      </c>
      <c r="B166" t="s">
        <v>1126</v>
      </c>
      <c r="C166" t="s">
        <v>1872</v>
      </c>
      <c r="D166" t="s">
        <v>2468</v>
      </c>
      <c r="E166">
        <v>242057984</v>
      </c>
      <c r="F166">
        <v>130126136</v>
      </c>
      <c r="G166">
        <v>-111931848</v>
      </c>
      <c r="H166">
        <v>-0.46241751313209534</v>
      </c>
      <c r="I166">
        <v>1336.5</v>
      </c>
      <c r="J166">
        <v>538.4180908203125</v>
      </c>
      <c r="K166">
        <v>-798.0819091796875</v>
      </c>
      <c r="L166">
        <v>-0.59714323282241821</v>
      </c>
      <c r="M166">
        <v>15.06258487701416</v>
      </c>
      <c r="N166">
        <v>35.910797119140625</v>
      </c>
      <c r="O166">
        <v>20.848213195800781</v>
      </c>
      <c r="P166">
        <v>1.384105920791626</v>
      </c>
    </row>
    <row r="167" spans="1:16">
      <c r="A167">
        <v>106611303</v>
      </c>
      <c r="B167" t="s">
        <v>1127</v>
      </c>
      <c r="C167" t="s">
        <v>1873</v>
      </c>
      <c r="D167" t="s">
        <v>2468</v>
      </c>
      <c r="E167">
        <v>19861450</v>
      </c>
      <c r="F167">
        <v>12918198</v>
      </c>
      <c r="G167">
        <v>-6943252</v>
      </c>
      <c r="H167">
        <v>-0.34958434104919434</v>
      </c>
      <c r="I167">
        <v>165</v>
      </c>
      <c r="J167">
        <v>85.120834350585938</v>
      </c>
      <c r="K167">
        <v>-79.879165649414063</v>
      </c>
      <c r="L167">
        <v>-0.48411616683006287</v>
      </c>
      <c r="M167">
        <v>13.628023147583008</v>
      </c>
      <c r="N167">
        <v>27.905000686645508</v>
      </c>
      <c r="O167">
        <v>14.2769775390625</v>
      </c>
      <c r="P167">
        <v>1.047619104385376</v>
      </c>
    </row>
    <row r="168" spans="1:16">
      <c r="A168">
        <v>105201352</v>
      </c>
      <c r="B168" t="s">
        <v>1128</v>
      </c>
      <c r="C168" t="s">
        <v>1874</v>
      </c>
      <c r="D168" t="s">
        <v>2468</v>
      </c>
      <c r="E168">
        <v>68898952</v>
      </c>
      <c r="F168">
        <v>48386444</v>
      </c>
      <c r="G168">
        <v>-20512508</v>
      </c>
      <c r="H168">
        <v>-0.29771873354911804</v>
      </c>
      <c r="I168">
        <v>428.5</v>
      </c>
      <c r="J168">
        <v>215.21746826171875</v>
      </c>
      <c r="K168">
        <v>-213.28253173828125</v>
      </c>
      <c r="L168">
        <v>-0.49774220585823059</v>
      </c>
      <c r="M168">
        <v>14.585475921630859</v>
      </c>
      <c r="N168">
        <v>30.666896820068359</v>
      </c>
      <c r="O168">
        <v>16.0814208984375</v>
      </c>
      <c r="P168">
        <v>1.1025639772415161</v>
      </c>
    </row>
    <row r="169" spans="1:16">
      <c r="A169">
        <v>105201407</v>
      </c>
      <c r="B169" t="s">
        <v>1129</v>
      </c>
      <c r="C169" t="s">
        <v>1874</v>
      </c>
      <c r="D169" t="s">
        <v>2469</v>
      </c>
      <c r="E169">
        <v>6663783.5</v>
      </c>
      <c r="F169">
        <v>5509377</v>
      </c>
      <c r="G169">
        <v>-1154406.5</v>
      </c>
      <c r="H169">
        <v>-0.17323589324951172</v>
      </c>
      <c r="I169">
        <v>38</v>
      </c>
      <c r="J169">
        <v>27.499034881591797</v>
      </c>
      <c r="K169">
        <v>-10.500965118408203</v>
      </c>
      <c r="L169">
        <v>-0.27634119987487793</v>
      </c>
      <c r="M169">
        <v>27.5</v>
      </c>
      <c r="N169">
        <v>38.076923370361328</v>
      </c>
      <c r="O169">
        <v>10.576923370361328</v>
      </c>
      <c r="P169">
        <v>0.38461539149284363</v>
      </c>
    </row>
    <row r="170" spans="1:16">
      <c r="A170">
        <v>118401403</v>
      </c>
      <c r="B170" t="s">
        <v>1130</v>
      </c>
      <c r="C170" t="s">
        <v>1875</v>
      </c>
      <c r="D170" t="s">
        <v>2470</v>
      </c>
      <c r="E170">
        <v>40843908</v>
      </c>
      <c r="F170">
        <v>32618850</v>
      </c>
      <c r="G170">
        <v>-8225058</v>
      </c>
      <c r="H170">
        <v>-0.20137783885002136</v>
      </c>
      <c r="I170">
        <v>273.5</v>
      </c>
      <c r="J170">
        <v>191.38623046875</v>
      </c>
      <c r="K170">
        <v>-82.11376953125</v>
      </c>
      <c r="L170">
        <v>-0.3002331554889679</v>
      </c>
      <c r="M170">
        <v>18.810077667236328</v>
      </c>
      <c r="N170">
        <v>26.505109786987305</v>
      </c>
      <c r="O170">
        <v>7.6950321197509766</v>
      </c>
      <c r="P170">
        <v>0.40909093618392944</v>
      </c>
    </row>
    <row r="171" spans="1:16">
      <c r="A171">
        <v>112673300</v>
      </c>
      <c r="B171" t="s">
        <v>1131</v>
      </c>
      <c r="C171" t="s">
        <v>1876</v>
      </c>
      <c r="D171" t="s">
        <v>2471</v>
      </c>
      <c r="E171">
        <v>2362889.5</v>
      </c>
      <c r="F171">
        <v>1806675.875</v>
      </c>
      <c r="G171">
        <v>-556213.625</v>
      </c>
      <c r="H171">
        <v>-0.23539553582668304</v>
      </c>
      <c r="I171">
        <v>21</v>
      </c>
      <c r="J171">
        <v>13.435000419616699</v>
      </c>
      <c r="K171">
        <v>-7.5649995803833008</v>
      </c>
      <c r="L171">
        <v>-0.36023807525634766</v>
      </c>
      <c r="M171">
        <v>15.309499740600586</v>
      </c>
      <c r="N171">
        <v>30.618999481201172</v>
      </c>
      <c r="O171">
        <v>15.309499740600586</v>
      </c>
      <c r="P171">
        <v>1</v>
      </c>
    </row>
    <row r="172" spans="1:16">
      <c r="A172">
        <v>115211657</v>
      </c>
      <c r="B172" t="s">
        <v>1132</v>
      </c>
      <c r="C172" t="s">
        <v>1877</v>
      </c>
      <c r="D172" t="s">
        <v>2472</v>
      </c>
      <c r="E172">
        <v>8873734</v>
      </c>
      <c r="F172">
        <v>10808769</v>
      </c>
      <c r="G172">
        <v>1935035</v>
      </c>
      <c r="H172">
        <v>0.21806322038173676</v>
      </c>
      <c r="I172">
        <v>66</v>
      </c>
      <c r="J172">
        <v>66</v>
      </c>
      <c r="K172">
        <v>0</v>
      </c>
      <c r="L172">
        <v>0</v>
      </c>
      <c r="M172">
        <v>34.303031921386719</v>
      </c>
      <c r="N172">
        <v>34.303031921386719</v>
      </c>
      <c r="O172">
        <v>0</v>
      </c>
      <c r="P172">
        <v>0</v>
      </c>
    </row>
    <row r="173" spans="1:16">
      <c r="A173">
        <v>115211603</v>
      </c>
      <c r="B173" t="s">
        <v>1133</v>
      </c>
      <c r="C173" t="s">
        <v>1877</v>
      </c>
      <c r="D173" t="s">
        <v>2473</v>
      </c>
      <c r="E173">
        <v>143305984</v>
      </c>
      <c r="F173">
        <v>121742408</v>
      </c>
      <c r="G173">
        <v>-21563576</v>
      </c>
      <c r="H173">
        <v>-0.15047226846218109</v>
      </c>
      <c r="I173">
        <v>1061.5</v>
      </c>
      <c r="J173">
        <v>822.353271484375</v>
      </c>
      <c r="K173">
        <v>-239.146728515625</v>
      </c>
      <c r="L173">
        <v>-0.22529131174087524</v>
      </c>
      <c r="M173">
        <v>17.936367034912109</v>
      </c>
      <c r="N173">
        <v>23.525234222412109</v>
      </c>
      <c r="O173">
        <v>5.5888671875</v>
      </c>
      <c r="P173">
        <v>0.311594158411026</v>
      </c>
    </row>
    <row r="174" spans="1:16">
      <c r="A174">
        <v>110171803</v>
      </c>
      <c r="B174" t="s">
        <v>1134</v>
      </c>
      <c r="C174" t="s">
        <v>1878</v>
      </c>
      <c r="D174" t="s">
        <v>2473</v>
      </c>
      <c r="E174">
        <v>17780450</v>
      </c>
      <c r="F174">
        <v>11287694</v>
      </c>
      <c r="G174">
        <v>-6492756</v>
      </c>
      <c r="H174">
        <v>-0.36516264081001282</v>
      </c>
      <c r="I174">
        <v>140</v>
      </c>
      <c r="J174">
        <v>60.301193237304688</v>
      </c>
      <c r="K174">
        <v>-79.698806762695313</v>
      </c>
      <c r="L174">
        <v>-0.56927716732025146</v>
      </c>
      <c r="M174">
        <v>13.342379570007324</v>
      </c>
      <c r="N174">
        <v>31.001411437988281</v>
      </c>
      <c r="O174">
        <v>17.659030914306641</v>
      </c>
      <c r="P174">
        <v>1.3235293626785278</v>
      </c>
    </row>
    <row r="175" spans="1:16">
      <c r="A175">
        <v>118401603</v>
      </c>
      <c r="B175" t="s">
        <v>1135</v>
      </c>
      <c r="C175" t="s">
        <v>1879</v>
      </c>
      <c r="D175" t="s">
        <v>2473</v>
      </c>
      <c r="E175">
        <v>40494656</v>
      </c>
      <c r="F175">
        <v>29695422</v>
      </c>
      <c r="G175">
        <v>-10799234</v>
      </c>
      <c r="H175">
        <v>-0.2666829526424408</v>
      </c>
      <c r="I175">
        <v>284.5</v>
      </c>
      <c r="J175">
        <v>161.69107055664063</v>
      </c>
      <c r="K175">
        <v>-122.80892944335938</v>
      </c>
      <c r="L175">
        <v>-0.43166583776473999</v>
      </c>
      <c r="M175">
        <v>16.288753509521484</v>
      </c>
      <c r="N175">
        <v>29.925848007202148</v>
      </c>
      <c r="O175">
        <v>13.637094497680664</v>
      </c>
      <c r="P175">
        <v>0.83720922470092773</v>
      </c>
    </row>
    <row r="176" spans="1:16">
      <c r="A176">
        <v>112671603</v>
      </c>
      <c r="B176" t="s">
        <v>1136</v>
      </c>
      <c r="C176" t="s">
        <v>1880</v>
      </c>
      <c r="D176" t="s">
        <v>2473</v>
      </c>
      <c r="E176">
        <v>112131200</v>
      </c>
      <c r="F176">
        <v>75448728</v>
      </c>
      <c r="G176">
        <v>-36682472</v>
      </c>
      <c r="H176">
        <v>-0.32713884115219116</v>
      </c>
      <c r="I176">
        <v>767</v>
      </c>
      <c r="J176">
        <v>408.5390625</v>
      </c>
      <c r="K176">
        <v>-358.4609375</v>
      </c>
      <c r="L176">
        <v>-0.46735453605651855</v>
      </c>
      <c r="M176">
        <v>16.829278945922852</v>
      </c>
      <c r="N176">
        <v>31.321157455444336</v>
      </c>
      <c r="O176">
        <v>14.491878509521484</v>
      </c>
      <c r="P176">
        <v>0.8611111044883728</v>
      </c>
    </row>
    <row r="177" spans="1:16">
      <c r="A177">
        <v>114061503</v>
      </c>
      <c r="B177" t="s">
        <v>1137</v>
      </c>
      <c r="C177" t="s">
        <v>1881</v>
      </c>
      <c r="D177" t="s">
        <v>2473</v>
      </c>
      <c r="E177">
        <v>79023688</v>
      </c>
      <c r="F177">
        <v>56706056</v>
      </c>
      <c r="G177">
        <v>-22317632</v>
      </c>
      <c r="H177">
        <v>-0.28241699934005737</v>
      </c>
      <c r="I177">
        <v>362.5</v>
      </c>
      <c r="J177">
        <v>154.05792236328125</v>
      </c>
      <c r="K177">
        <v>-208.44207763671875</v>
      </c>
      <c r="L177">
        <v>-0.57501262426376343</v>
      </c>
      <c r="M177">
        <v>15.52048397064209</v>
      </c>
      <c r="N177">
        <v>36.270694732666016</v>
      </c>
      <c r="O177">
        <v>20.750209808349609</v>
      </c>
      <c r="P177">
        <v>1.3369563817977905</v>
      </c>
    </row>
    <row r="178" spans="1:16">
      <c r="A178">
        <v>116471803</v>
      </c>
      <c r="B178" t="s">
        <v>1138</v>
      </c>
      <c r="C178" t="s">
        <v>1882</v>
      </c>
      <c r="D178" t="s">
        <v>2473</v>
      </c>
      <c r="E178">
        <v>41389880</v>
      </c>
      <c r="F178">
        <v>34186492</v>
      </c>
      <c r="G178">
        <v>-7203388</v>
      </c>
      <c r="H178">
        <v>-0.17403742671012878</v>
      </c>
      <c r="I178">
        <v>312</v>
      </c>
      <c r="J178">
        <v>233.68656921386719</v>
      </c>
      <c r="K178">
        <v>-78.313430786132813</v>
      </c>
      <c r="L178">
        <v>-0.25100457668304443</v>
      </c>
      <c r="M178">
        <v>13.37423038482666</v>
      </c>
      <c r="N178">
        <v>17.897867202758789</v>
      </c>
      <c r="O178">
        <v>4.5236368179321289</v>
      </c>
      <c r="P178">
        <v>0.3382352888584137</v>
      </c>
    </row>
    <row r="179" spans="1:16">
      <c r="A179">
        <v>103519376</v>
      </c>
      <c r="B179" t="s">
        <v>1139</v>
      </c>
      <c r="C179" t="s">
        <v>1883</v>
      </c>
      <c r="D179" t="s">
        <v>2474</v>
      </c>
      <c r="E179">
        <v>11989714</v>
      </c>
      <c r="F179">
        <v>7772551</v>
      </c>
      <c r="G179">
        <v>-4217163</v>
      </c>
      <c r="H179">
        <v>-0.35173174738883972</v>
      </c>
      <c r="I179">
        <v>107</v>
      </c>
      <c r="J179">
        <v>47.545303344726563</v>
      </c>
      <c r="K179">
        <v>-59.454696655273438</v>
      </c>
      <c r="L179">
        <v>-0.55565136671066284</v>
      </c>
      <c r="M179">
        <v>20.938749313354492</v>
      </c>
      <c r="N179">
        <v>47.860000610351563</v>
      </c>
      <c r="O179">
        <v>26.92125129699707</v>
      </c>
      <c r="P179">
        <v>1.2857143878936768</v>
      </c>
    </row>
    <row r="180" spans="1:16">
      <c r="A180">
        <v>115221607</v>
      </c>
      <c r="B180" t="s">
        <v>1140</v>
      </c>
      <c r="C180" t="s">
        <v>1884</v>
      </c>
      <c r="D180" t="s">
        <v>2475</v>
      </c>
      <c r="E180">
        <v>21538160</v>
      </c>
      <c r="F180">
        <v>11378800</v>
      </c>
      <c r="G180">
        <v>-10159360</v>
      </c>
      <c r="H180">
        <v>-0.47169116139411926</v>
      </c>
      <c r="I180">
        <v>162.5</v>
      </c>
      <c r="J180">
        <v>61.053314208984375</v>
      </c>
      <c r="K180">
        <v>-101.44668579101563</v>
      </c>
      <c r="L180">
        <v>-0.62428730726242065</v>
      </c>
      <c r="M180">
        <v>12.341463088989258</v>
      </c>
      <c r="N180">
        <v>29.764705657958984</v>
      </c>
      <c r="O180">
        <v>17.423242568969727</v>
      </c>
      <c r="P180">
        <v>1.4117647409439087</v>
      </c>
    </row>
    <row r="181" spans="1:16">
      <c r="A181">
        <v>126516724</v>
      </c>
      <c r="B181" t="s">
        <v>1141</v>
      </c>
      <c r="C181" t="s">
        <v>1885</v>
      </c>
      <c r="D181" t="s">
        <v>2476</v>
      </c>
      <c r="E181">
        <v>5643516</v>
      </c>
      <c r="F181">
        <v>4133491</v>
      </c>
      <c r="G181">
        <v>-1510025</v>
      </c>
      <c r="H181">
        <v>-0.26756811141967773</v>
      </c>
      <c r="I181">
        <v>45.5</v>
      </c>
      <c r="J181">
        <v>24.768022537231445</v>
      </c>
      <c r="K181">
        <v>-20.731977462768555</v>
      </c>
      <c r="L181">
        <v>-0.45564785599708557</v>
      </c>
      <c r="M181">
        <v>11.146666526794434</v>
      </c>
      <c r="N181">
        <v>23.885713577270508</v>
      </c>
      <c r="O181">
        <v>12.739047050476074</v>
      </c>
      <c r="P181">
        <v>1.1428570747375488</v>
      </c>
    </row>
    <row r="182" spans="1:16">
      <c r="A182">
        <v>103022253</v>
      </c>
      <c r="B182" t="s">
        <v>1142</v>
      </c>
      <c r="C182" t="s">
        <v>1886</v>
      </c>
      <c r="D182" t="s">
        <v>2477</v>
      </c>
      <c r="E182">
        <v>36871836</v>
      </c>
      <c r="F182">
        <v>21657640</v>
      </c>
      <c r="G182">
        <v>-15214196</v>
      </c>
      <c r="H182">
        <v>-0.41262376308441162</v>
      </c>
      <c r="I182">
        <v>250</v>
      </c>
      <c r="J182">
        <v>96.804641723632813</v>
      </c>
      <c r="K182">
        <v>-153.19535827636719</v>
      </c>
      <c r="L182">
        <v>-0.61278140544891357</v>
      </c>
      <c r="M182">
        <v>14.894669532775879</v>
      </c>
      <c r="N182">
        <v>36.377365112304688</v>
      </c>
      <c r="O182">
        <v>21.482696533203125</v>
      </c>
      <c r="P182">
        <v>1.4423075914382935</v>
      </c>
    </row>
    <row r="183" spans="1:16">
      <c r="A183">
        <v>125000000</v>
      </c>
      <c r="B183" t="s">
        <v>1143</v>
      </c>
      <c r="C183" t="s">
        <v>1887</v>
      </c>
      <c r="D183" t="s">
        <v>2478</v>
      </c>
      <c r="E183">
        <v>90870456</v>
      </c>
      <c r="F183">
        <v>58602344</v>
      </c>
      <c r="G183">
        <v>-32268112</v>
      </c>
      <c r="H183">
        <v>-0.35510015487670898</v>
      </c>
      <c r="I183">
        <v>407.5</v>
      </c>
      <c r="J183">
        <v>191.87506103515625</v>
      </c>
      <c r="K183">
        <v>-215.62493896484375</v>
      </c>
      <c r="L183">
        <v>-0.52914094924926758</v>
      </c>
      <c r="M183">
        <v>2.4901959896087646</v>
      </c>
      <c r="N183">
        <v>5.2916665077209473</v>
      </c>
      <c r="O183">
        <v>2.8014705181121826</v>
      </c>
      <c r="P183">
        <v>1.125</v>
      </c>
    </row>
    <row r="184" spans="1:16">
      <c r="A184">
        <v>125232407</v>
      </c>
      <c r="B184" t="s">
        <v>1144</v>
      </c>
      <c r="C184" t="s">
        <v>1887</v>
      </c>
      <c r="D184" t="s">
        <v>2479</v>
      </c>
      <c r="E184">
        <v>15749945</v>
      </c>
      <c r="F184">
        <v>14144868</v>
      </c>
      <c r="G184">
        <v>-1605077</v>
      </c>
      <c r="H184">
        <v>-0.10191000998020172</v>
      </c>
      <c r="I184">
        <v>78</v>
      </c>
      <c r="J184">
        <v>65.947074890136719</v>
      </c>
      <c r="K184">
        <v>-12.052925109863281</v>
      </c>
      <c r="L184">
        <v>-0.15452468395233154</v>
      </c>
      <c r="M184">
        <v>28.600000381469727</v>
      </c>
      <c r="N184">
        <v>33.647060394287109</v>
      </c>
      <c r="O184">
        <v>5.0470600128173828</v>
      </c>
      <c r="P184">
        <v>0.17647062242031097</v>
      </c>
    </row>
    <row r="185" spans="1:16">
      <c r="A185">
        <v>120522003</v>
      </c>
      <c r="B185" t="s">
        <v>1145</v>
      </c>
      <c r="C185" t="s">
        <v>1888</v>
      </c>
      <c r="D185" t="s">
        <v>2480</v>
      </c>
      <c r="E185">
        <v>84530464</v>
      </c>
      <c r="F185">
        <v>47683988</v>
      </c>
      <c r="G185">
        <v>-36846476</v>
      </c>
      <c r="H185">
        <v>-0.43589583039283752</v>
      </c>
      <c r="I185">
        <v>597</v>
      </c>
      <c r="J185">
        <v>262.741943359375</v>
      </c>
      <c r="K185">
        <v>-334.258056640625</v>
      </c>
      <c r="L185">
        <v>-0.55989623069763184</v>
      </c>
      <c r="M185">
        <v>13.990768432617188</v>
      </c>
      <c r="N185">
        <v>35.252330780029297</v>
      </c>
      <c r="O185">
        <v>21.261562347412109</v>
      </c>
      <c r="P185">
        <v>1.5196851491928101</v>
      </c>
    </row>
    <row r="186" spans="1:16">
      <c r="A186">
        <v>107651603</v>
      </c>
      <c r="B186" t="s">
        <v>1146</v>
      </c>
      <c r="C186" t="s">
        <v>1889</v>
      </c>
      <c r="D186" t="s">
        <v>2480</v>
      </c>
      <c r="E186">
        <v>55068320</v>
      </c>
      <c r="F186">
        <v>41375440</v>
      </c>
      <c r="G186">
        <v>-13692880</v>
      </c>
      <c r="H186">
        <v>-0.24865257740020752</v>
      </c>
      <c r="I186">
        <v>286.5</v>
      </c>
      <c r="J186">
        <v>138.3365478515625</v>
      </c>
      <c r="K186">
        <v>-148.1634521484375</v>
      </c>
      <c r="L186">
        <v>-0.51714992523193359</v>
      </c>
      <c r="M186">
        <v>15.502938270568848</v>
      </c>
      <c r="N186">
        <v>35.712123870849609</v>
      </c>
      <c r="O186">
        <v>20.209186553955078</v>
      </c>
      <c r="P186">
        <v>1.303571343421936</v>
      </c>
    </row>
    <row r="187" spans="1:16">
      <c r="A187">
        <v>115221753</v>
      </c>
      <c r="B187" t="s">
        <v>1147</v>
      </c>
      <c r="C187" t="s">
        <v>1890</v>
      </c>
      <c r="D187" t="s">
        <v>2480</v>
      </c>
      <c r="E187">
        <v>65495624</v>
      </c>
      <c r="F187">
        <v>48367720</v>
      </c>
      <c r="G187">
        <v>-17127904</v>
      </c>
      <c r="H187">
        <v>-0.26151219010353088</v>
      </c>
      <c r="I187">
        <v>522.5</v>
      </c>
      <c r="J187">
        <v>330.89532470703125</v>
      </c>
      <c r="K187">
        <v>-191.60467529296875</v>
      </c>
      <c r="L187">
        <v>-0.36670750379562378</v>
      </c>
      <c r="M187">
        <v>14.103554725646973</v>
      </c>
      <c r="N187">
        <v>22.287097930908203</v>
      </c>
      <c r="O187">
        <v>8.1835432052612305</v>
      </c>
      <c r="P187">
        <v>0.58024686574935913</v>
      </c>
    </row>
    <row r="188" spans="1:16">
      <c r="A188">
        <v>126510011</v>
      </c>
      <c r="B188" t="s">
        <v>1148</v>
      </c>
      <c r="C188" t="s">
        <v>1891</v>
      </c>
      <c r="D188" t="s">
        <v>2481</v>
      </c>
      <c r="E188">
        <v>8974974</v>
      </c>
      <c r="F188">
        <v>6060632</v>
      </c>
      <c r="G188">
        <v>-2914342</v>
      </c>
      <c r="H188">
        <v>-0.32471871376037598</v>
      </c>
      <c r="I188">
        <v>58.5</v>
      </c>
      <c r="J188">
        <v>24.053310394287109</v>
      </c>
      <c r="K188">
        <v>-34.446689605712891</v>
      </c>
      <c r="L188">
        <v>-0.5888323187828064</v>
      </c>
      <c r="M188">
        <v>18.966667175292969</v>
      </c>
      <c r="N188">
        <v>63.222221374511719</v>
      </c>
      <c r="O188">
        <v>44.25555419921875</v>
      </c>
      <c r="P188">
        <v>2.3333332538604736</v>
      </c>
    </row>
    <row r="189" spans="1:16">
      <c r="A189">
        <v>113362203</v>
      </c>
      <c r="B189" t="s">
        <v>1149</v>
      </c>
      <c r="C189" t="s">
        <v>1892</v>
      </c>
      <c r="D189" t="s">
        <v>2482</v>
      </c>
      <c r="E189">
        <v>52494804</v>
      </c>
      <c r="F189">
        <v>35297052</v>
      </c>
      <c r="G189">
        <v>-17197752</v>
      </c>
      <c r="H189">
        <v>-0.32760864496231079</v>
      </c>
      <c r="I189">
        <v>352</v>
      </c>
      <c r="J189">
        <v>173.2613525390625</v>
      </c>
      <c r="K189">
        <v>-178.7386474609375</v>
      </c>
      <c r="L189">
        <v>-0.50778025388717651</v>
      </c>
      <c r="M189">
        <v>17.591022491455078</v>
      </c>
      <c r="N189">
        <v>33.101387023925781</v>
      </c>
      <c r="O189">
        <v>15.510364532470703</v>
      </c>
      <c r="P189">
        <v>0.88172048330307007</v>
      </c>
    </row>
    <row r="190" spans="1:16">
      <c r="A190">
        <v>112671803</v>
      </c>
      <c r="B190" t="s">
        <v>1150</v>
      </c>
      <c r="C190" t="s">
        <v>1893</v>
      </c>
      <c r="D190" t="s">
        <v>2482</v>
      </c>
      <c r="E190">
        <v>80483912</v>
      </c>
      <c r="F190">
        <v>58327336</v>
      </c>
      <c r="G190">
        <v>-22156576</v>
      </c>
      <c r="H190">
        <v>-0.27529197931289673</v>
      </c>
      <c r="I190">
        <v>446.5</v>
      </c>
      <c r="J190">
        <v>221.80453491210938</v>
      </c>
      <c r="K190">
        <v>-224.69546508789063</v>
      </c>
      <c r="L190">
        <v>-0.50323730707168579</v>
      </c>
      <c r="M190">
        <v>15.903243064880371</v>
      </c>
      <c r="N190">
        <v>33.868019104003906</v>
      </c>
      <c r="O190">
        <v>17.964775085449219</v>
      </c>
      <c r="P190">
        <v>1.1296297311782837</v>
      </c>
    </row>
    <row r="191" spans="1:16">
      <c r="A191">
        <v>124152003</v>
      </c>
      <c r="B191" t="s">
        <v>1151</v>
      </c>
      <c r="C191" t="s">
        <v>1894</v>
      </c>
      <c r="D191" t="s">
        <v>2482</v>
      </c>
      <c r="E191">
        <v>228812944</v>
      </c>
      <c r="F191">
        <v>155762368</v>
      </c>
      <c r="G191">
        <v>-73050576</v>
      </c>
      <c r="H191">
        <v>-0.3192589282989502</v>
      </c>
      <c r="I191">
        <v>1622</v>
      </c>
      <c r="J191">
        <v>899.73974609375</v>
      </c>
      <c r="K191">
        <v>-722.26025390625</v>
      </c>
      <c r="L191">
        <v>-0.44528990983963013</v>
      </c>
      <c r="M191">
        <v>14.917665481567383</v>
      </c>
      <c r="N191">
        <v>27.584175109863281</v>
      </c>
      <c r="O191">
        <v>12.666509628295898</v>
      </c>
      <c r="P191">
        <v>0.84909462928771973</v>
      </c>
    </row>
    <row r="192" spans="1:16">
      <c r="A192">
        <v>107653040</v>
      </c>
      <c r="B192" t="s">
        <v>1152</v>
      </c>
      <c r="C192" t="s">
        <v>1895</v>
      </c>
      <c r="D192" t="s">
        <v>2483</v>
      </c>
      <c r="E192">
        <v>5582839</v>
      </c>
      <c r="F192">
        <v>2573702</v>
      </c>
      <c r="G192">
        <v>-3009137</v>
      </c>
      <c r="H192">
        <v>-0.53899765014648438</v>
      </c>
      <c r="I192">
        <v>34.5</v>
      </c>
      <c r="J192">
        <v>9.2857761383056641</v>
      </c>
      <c r="K192">
        <v>-25.214223861694336</v>
      </c>
      <c r="L192">
        <v>-0.7308470606803894</v>
      </c>
      <c r="M192">
        <v>7.2306399345397949</v>
      </c>
      <c r="N192">
        <v>30.127666473388672</v>
      </c>
      <c r="O192">
        <v>22.897026062011719</v>
      </c>
      <c r="P192">
        <v>3.1666667461395264</v>
      </c>
    </row>
    <row r="193" spans="1:16">
      <c r="A193">
        <v>106172003</v>
      </c>
      <c r="B193" t="s">
        <v>1153</v>
      </c>
      <c r="C193" t="s">
        <v>1896</v>
      </c>
      <c r="D193" t="s">
        <v>2484</v>
      </c>
      <c r="E193">
        <v>60402376</v>
      </c>
      <c r="F193">
        <v>42858232</v>
      </c>
      <c r="G193">
        <v>-17544144</v>
      </c>
      <c r="H193">
        <v>-0.29045453667640686</v>
      </c>
      <c r="I193">
        <v>550.5</v>
      </c>
      <c r="J193">
        <v>337.34771728515625</v>
      </c>
      <c r="K193">
        <v>-213.15228271484375</v>
      </c>
      <c r="L193">
        <v>-0.38719761371612549</v>
      </c>
      <c r="M193">
        <v>14.763084411621094</v>
      </c>
      <c r="N193">
        <v>23.564153671264648</v>
      </c>
      <c r="O193">
        <v>8.8010692596435547</v>
      </c>
      <c r="P193">
        <v>0.5961538553237915</v>
      </c>
    </row>
    <row r="194" spans="1:16">
      <c r="A194">
        <v>119352203</v>
      </c>
      <c r="B194" t="s">
        <v>1154</v>
      </c>
      <c r="C194" t="s">
        <v>1897</v>
      </c>
      <c r="D194" t="s">
        <v>2484</v>
      </c>
      <c r="E194">
        <v>22949480</v>
      </c>
      <c r="F194">
        <v>17990372</v>
      </c>
      <c r="G194">
        <v>-4959108</v>
      </c>
      <c r="H194">
        <v>-0.21608802676200867</v>
      </c>
      <c r="I194">
        <v>149</v>
      </c>
      <c r="J194">
        <v>96.495155334472656</v>
      </c>
      <c r="K194">
        <v>-52.504844665527344</v>
      </c>
      <c r="L194">
        <v>-0.35238149762153625</v>
      </c>
      <c r="M194">
        <v>14.715143203735352</v>
      </c>
      <c r="N194">
        <v>24.142030715942383</v>
      </c>
      <c r="O194">
        <v>9.4268875122070313</v>
      </c>
      <c r="P194">
        <v>0.64062494039535522</v>
      </c>
    </row>
    <row r="195" spans="1:16">
      <c r="A195">
        <v>103022503</v>
      </c>
      <c r="B195" t="s">
        <v>1155</v>
      </c>
      <c r="C195" t="s">
        <v>1898</v>
      </c>
      <c r="D195" t="s">
        <v>2484</v>
      </c>
      <c r="E195">
        <v>19863860</v>
      </c>
      <c r="F195">
        <v>10268057</v>
      </c>
      <c r="G195">
        <v>-9595803</v>
      </c>
      <c r="H195">
        <v>-0.4830784797668457</v>
      </c>
      <c r="I195">
        <v>71</v>
      </c>
      <c r="J195">
        <v>22.814159393310547</v>
      </c>
      <c r="K195">
        <v>-48.185840606689453</v>
      </c>
      <c r="L195">
        <v>-0.67867380380630493</v>
      </c>
      <c r="M195">
        <v>33.592464447021484</v>
      </c>
      <c r="N195">
        <v>104.5098876953125</v>
      </c>
      <c r="O195">
        <v>70.91741943359375</v>
      </c>
      <c r="P195">
        <v>2.1111111640930176</v>
      </c>
    </row>
    <row r="196" spans="1:16">
      <c r="A196">
        <v>103022803</v>
      </c>
      <c r="B196" t="s">
        <v>1156</v>
      </c>
      <c r="C196" t="s">
        <v>1898</v>
      </c>
      <c r="D196" t="s">
        <v>2484</v>
      </c>
      <c r="E196">
        <v>35220348</v>
      </c>
      <c r="F196">
        <v>21352732</v>
      </c>
      <c r="G196">
        <v>-13867616</v>
      </c>
      <c r="H196">
        <v>-0.39373874664306641</v>
      </c>
      <c r="I196">
        <v>180</v>
      </c>
      <c r="J196">
        <v>64.634933471679688</v>
      </c>
      <c r="K196">
        <v>-115.36506652832031</v>
      </c>
      <c r="L196">
        <v>-0.64091706275939941</v>
      </c>
      <c r="M196">
        <v>15.965446472167969</v>
      </c>
      <c r="N196">
        <v>47.056053161621094</v>
      </c>
      <c r="O196">
        <v>31.090606689453125</v>
      </c>
      <c r="P196">
        <v>1.9473685026168823</v>
      </c>
    </row>
    <row r="197" spans="1:16">
      <c r="A197">
        <v>117412003</v>
      </c>
      <c r="B197" t="s">
        <v>1157</v>
      </c>
      <c r="C197" t="s">
        <v>1899</v>
      </c>
      <c r="D197" t="s">
        <v>2484</v>
      </c>
      <c r="E197">
        <v>26550386</v>
      </c>
      <c r="F197">
        <v>19951336</v>
      </c>
      <c r="G197">
        <v>-6599050</v>
      </c>
      <c r="H197">
        <v>-0.24854817986488342</v>
      </c>
      <c r="I197">
        <v>183.5</v>
      </c>
      <c r="J197">
        <v>115.06884765625</v>
      </c>
      <c r="K197">
        <v>-68.43115234375</v>
      </c>
      <c r="L197">
        <v>-0.37292182445526123</v>
      </c>
      <c r="M197">
        <v>15.728094100952148</v>
      </c>
      <c r="N197">
        <v>25.648891448974609</v>
      </c>
      <c r="O197">
        <v>9.9207973480224609</v>
      </c>
      <c r="P197">
        <v>0.63076919317245483</v>
      </c>
    </row>
    <row r="198" spans="1:16">
      <c r="A198">
        <v>121392303</v>
      </c>
      <c r="B198" t="s">
        <v>1158</v>
      </c>
      <c r="C198" t="s">
        <v>1900</v>
      </c>
      <c r="D198" t="s">
        <v>2484</v>
      </c>
      <c r="E198">
        <v>150253168</v>
      </c>
      <c r="F198">
        <v>96024320</v>
      </c>
      <c r="G198">
        <v>-54228848</v>
      </c>
      <c r="H198">
        <v>-0.36091649532318115</v>
      </c>
      <c r="I198">
        <v>1057.5</v>
      </c>
      <c r="J198">
        <v>543.005859375</v>
      </c>
      <c r="K198">
        <v>-514.494140625</v>
      </c>
      <c r="L198">
        <v>-0.48651927709579468</v>
      </c>
      <c r="M198">
        <v>17.34876823425293</v>
      </c>
      <c r="N198">
        <v>34.221294403076172</v>
      </c>
      <c r="O198">
        <v>16.872526168823242</v>
      </c>
      <c r="P198">
        <v>0.9725489616394043</v>
      </c>
    </row>
    <row r="199" spans="1:16">
      <c r="A199">
        <v>115212503</v>
      </c>
      <c r="B199" t="s">
        <v>1159</v>
      </c>
      <c r="C199" t="s">
        <v>1901</v>
      </c>
      <c r="D199" t="s">
        <v>2484</v>
      </c>
      <c r="E199">
        <v>42611416</v>
      </c>
      <c r="F199">
        <v>33935168</v>
      </c>
      <c r="G199">
        <v>-8676248</v>
      </c>
      <c r="H199">
        <v>-0.20361322164535522</v>
      </c>
      <c r="I199">
        <v>261.5</v>
      </c>
      <c r="J199">
        <v>179.46981811523438</v>
      </c>
      <c r="K199">
        <v>-82.030181884765625</v>
      </c>
      <c r="L199">
        <v>-0.31369093060493469</v>
      </c>
      <c r="M199">
        <v>14.686454772949219</v>
      </c>
      <c r="N199">
        <v>21.455991744995117</v>
      </c>
      <c r="O199">
        <v>6.7695369720458984</v>
      </c>
      <c r="P199">
        <v>0.46093744039535522</v>
      </c>
    </row>
    <row r="200" spans="1:16">
      <c r="A200">
        <v>120452003</v>
      </c>
      <c r="B200" t="s">
        <v>1160</v>
      </c>
      <c r="C200" t="s">
        <v>1902</v>
      </c>
      <c r="D200" t="s">
        <v>2484</v>
      </c>
      <c r="E200">
        <v>161106080</v>
      </c>
      <c r="F200">
        <v>84792560</v>
      </c>
      <c r="G200">
        <v>-76313520</v>
      </c>
      <c r="H200">
        <v>-0.47368490695953369</v>
      </c>
      <c r="I200">
        <v>1199</v>
      </c>
      <c r="J200">
        <v>426.440185546875</v>
      </c>
      <c r="K200">
        <v>-772.559814453125</v>
      </c>
      <c r="L200">
        <v>-0.64433681964874268</v>
      </c>
      <c r="M200">
        <v>13.707115173339844</v>
      </c>
      <c r="N200">
        <v>39.703369140625</v>
      </c>
      <c r="O200">
        <v>25.996253967285156</v>
      </c>
      <c r="P200">
        <v>1.8965518474578857</v>
      </c>
    </row>
    <row r="201" spans="1:16">
      <c r="A201">
        <v>123463507</v>
      </c>
      <c r="B201" t="s">
        <v>1161</v>
      </c>
      <c r="C201" t="s">
        <v>1903</v>
      </c>
      <c r="D201" t="s">
        <v>2485</v>
      </c>
      <c r="E201">
        <v>10391069</v>
      </c>
      <c r="F201">
        <v>6350813</v>
      </c>
      <c r="G201">
        <v>-4040256</v>
      </c>
      <c r="H201">
        <v>-0.38882005214691162</v>
      </c>
      <c r="I201">
        <v>41.5</v>
      </c>
      <c r="J201">
        <v>19.282474517822266</v>
      </c>
      <c r="K201">
        <v>-22.217525482177734</v>
      </c>
      <c r="L201">
        <v>-0.53536206483840942</v>
      </c>
      <c r="M201">
        <v>32.625</v>
      </c>
      <c r="N201">
        <v>74.571426391601563</v>
      </c>
      <c r="O201">
        <v>41.946426391601563</v>
      </c>
      <c r="P201">
        <v>1.2857142686843872</v>
      </c>
    </row>
    <row r="202" spans="1:16">
      <c r="A202">
        <v>113362303</v>
      </c>
      <c r="B202" t="s">
        <v>1162</v>
      </c>
      <c r="C202" t="s">
        <v>1904</v>
      </c>
      <c r="D202" t="s">
        <v>2486</v>
      </c>
      <c r="E202">
        <v>59445300</v>
      </c>
      <c r="F202">
        <v>38911508</v>
      </c>
      <c r="G202">
        <v>-20533792</v>
      </c>
      <c r="H202">
        <v>-0.34542331099510193</v>
      </c>
      <c r="I202">
        <v>341.5</v>
      </c>
      <c r="J202">
        <v>159.63833618164063</v>
      </c>
      <c r="K202">
        <v>-181.86166381835938</v>
      </c>
      <c r="L202">
        <v>-0.53253781795501709</v>
      </c>
      <c r="M202">
        <v>14.132296562194824</v>
      </c>
      <c r="N202">
        <v>30.834100723266602</v>
      </c>
      <c r="O202">
        <v>16.701805114746094</v>
      </c>
      <c r="P202">
        <v>1.1818181276321411</v>
      </c>
    </row>
    <row r="203" spans="1:16">
      <c r="A203">
        <v>113382303</v>
      </c>
      <c r="B203" t="s">
        <v>1163</v>
      </c>
      <c r="C203" t="s">
        <v>1905</v>
      </c>
      <c r="D203" t="s">
        <v>2486</v>
      </c>
      <c r="E203">
        <v>44353252</v>
      </c>
      <c r="F203">
        <v>28226020</v>
      </c>
      <c r="G203">
        <v>-16127232</v>
      </c>
      <c r="H203">
        <v>-0.36360877752304077</v>
      </c>
      <c r="I203">
        <v>304</v>
      </c>
      <c r="J203">
        <v>145.07192993164063</v>
      </c>
      <c r="K203">
        <v>-158.92807006835938</v>
      </c>
      <c r="L203">
        <v>-0.52278971672058105</v>
      </c>
      <c r="M203">
        <v>15.961112976074219</v>
      </c>
      <c r="N203">
        <v>31.922225952148438</v>
      </c>
      <c r="O203">
        <v>15.961112976074219</v>
      </c>
      <c r="P203">
        <v>1</v>
      </c>
    </row>
    <row r="204" spans="1:16">
      <c r="A204">
        <v>107652207</v>
      </c>
      <c r="B204" t="s">
        <v>1164</v>
      </c>
      <c r="C204" t="s">
        <v>1906</v>
      </c>
      <c r="D204" t="s">
        <v>2487</v>
      </c>
      <c r="E204">
        <v>4092712.5</v>
      </c>
      <c r="F204">
        <v>4611471.5</v>
      </c>
      <c r="G204">
        <v>518759</v>
      </c>
      <c r="H204">
        <v>0.12675188481807709</v>
      </c>
      <c r="I204">
        <v>32.5</v>
      </c>
      <c r="J204">
        <v>32.5</v>
      </c>
      <c r="K204">
        <v>0</v>
      </c>
      <c r="L204">
        <v>0</v>
      </c>
      <c r="M204">
        <v>27.333333969116211</v>
      </c>
      <c r="N204">
        <v>27.333333969116211</v>
      </c>
      <c r="O204">
        <v>0</v>
      </c>
      <c r="P204">
        <v>0</v>
      </c>
    </row>
    <row r="205" spans="1:16">
      <c r="A205">
        <v>112672203</v>
      </c>
      <c r="B205" t="s">
        <v>1165</v>
      </c>
      <c r="C205" t="s">
        <v>1907</v>
      </c>
      <c r="D205" t="s">
        <v>2488</v>
      </c>
      <c r="E205">
        <v>49213084</v>
      </c>
      <c r="F205">
        <v>29159256</v>
      </c>
      <c r="G205">
        <v>-20053828</v>
      </c>
      <c r="H205">
        <v>-0.40748977661132813</v>
      </c>
      <c r="I205">
        <v>323.5</v>
      </c>
      <c r="J205">
        <v>128.58110046386719</v>
      </c>
      <c r="K205">
        <v>-194.91889953613281</v>
      </c>
      <c r="L205">
        <v>-0.60253137350082397</v>
      </c>
      <c r="M205">
        <v>15.181564331054688</v>
      </c>
      <c r="N205">
        <v>37.843898773193359</v>
      </c>
      <c r="O205">
        <v>22.662334442138672</v>
      </c>
      <c r="P205">
        <v>1.4927536249160767</v>
      </c>
    </row>
    <row r="206" spans="1:16">
      <c r="A206">
        <v>120483302</v>
      </c>
      <c r="B206" t="s">
        <v>1166</v>
      </c>
      <c r="C206" t="s">
        <v>1908</v>
      </c>
      <c r="D206" t="s">
        <v>2488</v>
      </c>
      <c r="E206">
        <v>219514768</v>
      </c>
      <c r="F206">
        <v>149675168</v>
      </c>
      <c r="G206">
        <v>-69839600</v>
      </c>
      <c r="H206">
        <v>-0.31815445423126221</v>
      </c>
      <c r="I206">
        <v>884.5</v>
      </c>
      <c r="J206">
        <v>379.48672485351563</v>
      </c>
      <c r="K206">
        <v>-505.01327514648438</v>
      </c>
      <c r="L206">
        <v>-0.57095903158187866</v>
      </c>
      <c r="M206">
        <v>17.38060188293457</v>
      </c>
      <c r="N206">
        <v>40.605335235595703</v>
      </c>
      <c r="O206">
        <v>23.224733352661133</v>
      </c>
      <c r="P206">
        <v>1.3362444639205933</v>
      </c>
    </row>
    <row r="207" spans="1:16">
      <c r="A207">
        <v>120486892</v>
      </c>
      <c r="B207" t="s">
        <v>1167</v>
      </c>
      <c r="C207" t="s">
        <v>1908</v>
      </c>
      <c r="D207" t="s">
        <v>2489</v>
      </c>
      <c r="E207">
        <v>5654649</v>
      </c>
      <c r="F207">
        <v>3581579</v>
      </c>
      <c r="G207">
        <v>-2073070</v>
      </c>
      <c r="H207">
        <v>-0.36661338806152344</v>
      </c>
      <c r="I207">
        <v>56.5</v>
      </c>
      <c r="J207">
        <v>26.057659149169922</v>
      </c>
      <c r="K207">
        <v>-30.442340850830078</v>
      </c>
      <c r="L207">
        <v>-0.53880250453948975</v>
      </c>
      <c r="M207">
        <v>12.26219367980957</v>
      </c>
      <c r="N207">
        <v>23.757999420166016</v>
      </c>
      <c r="O207">
        <v>11.495805740356445</v>
      </c>
      <c r="P207">
        <v>0.93749994039535522</v>
      </c>
    </row>
    <row r="208" spans="1:16">
      <c r="A208">
        <v>103023153</v>
      </c>
      <c r="B208" t="s">
        <v>1168</v>
      </c>
      <c r="C208" t="s">
        <v>1909</v>
      </c>
      <c r="D208" t="s">
        <v>2490</v>
      </c>
      <c r="E208">
        <v>44156420</v>
      </c>
      <c r="F208">
        <v>26697180</v>
      </c>
      <c r="G208">
        <v>-17459240</v>
      </c>
      <c r="H208">
        <v>-0.39539527893066406</v>
      </c>
      <c r="I208">
        <v>316.5</v>
      </c>
      <c r="J208">
        <v>137.7696533203125</v>
      </c>
      <c r="K208">
        <v>-178.7303466796875</v>
      </c>
      <c r="L208">
        <v>-0.56470882892608643</v>
      </c>
      <c r="M208">
        <v>13.518855094909668</v>
      </c>
      <c r="N208">
        <v>32.940311431884766</v>
      </c>
      <c r="O208">
        <v>19.421455383300781</v>
      </c>
      <c r="P208">
        <v>1.4366198778152466</v>
      </c>
    </row>
    <row r="209" spans="1:16">
      <c r="A209">
        <v>113362403</v>
      </c>
      <c r="B209" t="s">
        <v>1169</v>
      </c>
      <c r="C209" t="s">
        <v>1910</v>
      </c>
      <c r="D209" t="s">
        <v>2490</v>
      </c>
      <c r="E209">
        <v>64989672</v>
      </c>
      <c r="F209">
        <v>44491368</v>
      </c>
      <c r="G209">
        <v>-20498304</v>
      </c>
      <c r="H209">
        <v>-0.31540864706039429</v>
      </c>
      <c r="I209">
        <v>451</v>
      </c>
      <c r="J209">
        <v>258.4324951171875</v>
      </c>
      <c r="K209">
        <v>-192.5675048828125</v>
      </c>
      <c r="L209">
        <v>-0.4269789457321167</v>
      </c>
      <c r="M209">
        <v>16.016530990600586</v>
      </c>
      <c r="N209">
        <v>27.440908432006836</v>
      </c>
      <c r="O209">
        <v>11.42437744140625</v>
      </c>
      <c r="P209">
        <v>0.7132866382598877</v>
      </c>
    </row>
    <row r="210" spans="1:16">
      <c r="A210">
        <v>119582503</v>
      </c>
      <c r="B210" t="s">
        <v>1170</v>
      </c>
      <c r="C210" t="s">
        <v>1911</v>
      </c>
      <c r="D210" t="s">
        <v>2490</v>
      </c>
      <c r="E210">
        <v>21187174</v>
      </c>
      <c r="F210">
        <v>13285821</v>
      </c>
      <c r="G210">
        <v>-7901353</v>
      </c>
      <c r="H210">
        <v>-0.37293094396591187</v>
      </c>
      <c r="I210">
        <v>154</v>
      </c>
      <c r="J210">
        <v>75.945220947265625</v>
      </c>
      <c r="K210">
        <v>-78.054779052734375</v>
      </c>
      <c r="L210">
        <v>-0.50684922933578491</v>
      </c>
      <c r="M210">
        <v>13.736749649047852</v>
      </c>
      <c r="N210">
        <v>30.365447998046875</v>
      </c>
      <c r="O210">
        <v>16.628698348999023</v>
      </c>
      <c r="P210">
        <v>1.2105264663696289</v>
      </c>
    </row>
    <row r="211" spans="1:16">
      <c r="A211">
        <v>104372003</v>
      </c>
      <c r="B211" t="s">
        <v>1171</v>
      </c>
      <c r="C211" t="s">
        <v>1912</v>
      </c>
      <c r="D211" t="s">
        <v>2490</v>
      </c>
      <c r="E211">
        <v>28537998</v>
      </c>
      <c r="F211">
        <v>19143704</v>
      </c>
      <c r="G211">
        <v>-9394294</v>
      </c>
      <c r="H211">
        <v>-0.32918545603752136</v>
      </c>
      <c r="I211">
        <v>218.5</v>
      </c>
      <c r="J211">
        <v>116.97190093994141</v>
      </c>
      <c r="K211">
        <v>-101.52809906005859</v>
      </c>
      <c r="L211">
        <v>-0.46465948224067688</v>
      </c>
      <c r="M211">
        <v>14.40412425994873</v>
      </c>
      <c r="N211">
        <v>27.665063858032227</v>
      </c>
      <c r="O211">
        <v>13.260939598083496</v>
      </c>
      <c r="P211">
        <v>0.920634925365448</v>
      </c>
    </row>
    <row r="212" spans="1:16">
      <c r="A212">
        <v>199025446</v>
      </c>
      <c r="B212" t="s">
        <v>1172</v>
      </c>
      <c r="C212" t="s">
        <v>1913</v>
      </c>
      <c r="D212" t="s">
        <v>2491</v>
      </c>
      <c r="E212">
        <v>24836672</v>
      </c>
      <c r="F212">
        <v>15034977</v>
      </c>
      <c r="G212">
        <v>-9801695</v>
      </c>
      <c r="H212">
        <v>-0.39464607834815979</v>
      </c>
      <c r="I212">
        <v>129</v>
      </c>
      <c r="J212">
        <v>38.609832763671875</v>
      </c>
      <c r="K212">
        <v>-90.390167236328125</v>
      </c>
      <c r="L212">
        <v>-0.70069897174835205</v>
      </c>
      <c r="M212">
        <v>14.543147087097168</v>
      </c>
      <c r="N212">
        <v>68.240921020507813</v>
      </c>
      <c r="O212">
        <v>53.697772979736328</v>
      </c>
      <c r="P212">
        <v>3.692307710647583</v>
      </c>
    </row>
    <row r="213" spans="1:16">
      <c r="A213">
        <v>113362603</v>
      </c>
      <c r="B213" t="s">
        <v>1173</v>
      </c>
      <c r="C213" t="s">
        <v>1914</v>
      </c>
      <c r="D213" t="s">
        <v>2492</v>
      </c>
      <c r="E213">
        <v>71048984</v>
      </c>
      <c r="F213">
        <v>47431912</v>
      </c>
      <c r="G213">
        <v>-23617072</v>
      </c>
      <c r="H213">
        <v>-0.33240547776222229</v>
      </c>
      <c r="I213">
        <v>542</v>
      </c>
      <c r="J213">
        <v>281.51187133789063</v>
      </c>
      <c r="K213">
        <v>-260.48812866210938</v>
      </c>
      <c r="L213">
        <v>-0.48060539364814758</v>
      </c>
      <c r="M213">
        <v>16.343759536743164</v>
      </c>
      <c r="N213">
        <v>30.469436645507813</v>
      </c>
      <c r="O213">
        <v>14.125677108764648</v>
      </c>
      <c r="P213">
        <v>0.86428564786911011</v>
      </c>
    </row>
    <row r="214" spans="1:16">
      <c r="A214">
        <v>105252602</v>
      </c>
      <c r="B214" t="s">
        <v>1174</v>
      </c>
      <c r="C214" t="s">
        <v>1915</v>
      </c>
      <c r="D214" t="s">
        <v>2492</v>
      </c>
      <c r="E214">
        <v>210316000</v>
      </c>
      <c r="F214">
        <v>147996320</v>
      </c>
      <c r="G214">
        <v>-62319680</v>
      </c>
      <c r="H214">
        <v>-0.29631450772285461</v>
      </c>
      <c r="I214">
        <v>1233</v>
      </c>
      <c r="J214">
        <v>692.546142578125</v>
      </c>
      <c r="K214">
        <v>-540.453857421875</v>
      </c>
      <c r="L214">
        <v>-0.43832430243492126</v>
      </c>
      <c r="M214">
        <v>16.952632904052734</v>
      </c>
      <c r="N214">
        <v>31.807590484619141</v>
      </c>
      <c r="O214">
        <v>14.854957580566406</v>
      </c>
      <c r="P214">
        <v>0.87626254558563232</v>
      </c>
    </row>
    <row r="215" spans="1:16">
      <c r="A215">
        <v>105252807</v>
      </c>
      <c r="B215" t="s">
        <v>1175</v>
      </c>
      <c r="C215" t="s">
        <v>1915</v>
      </c>
      <c r="D215" t="s">
        <v>2493</v>
      </c>
      <c r="E215">
        <v>7580165</v>
      </c>
      <c r="F215">
        <v>7209961.5</v>
      </c>
      <c r="G215">
        <v>-370203.5</v>
      </c>
      <c r="H215">
        <v>-4.8838447779417038E-2</v>
      </c>
      <c r="I215">
        <v>49</v>
      </c>
      <c r="J215">
        <v>43.943317413330078</v>
      </c>
      <c r="K215">
        <v>-5.0566825866699219</v>
      </c>
      <c r="L215">
        <v>-0.1031976044178009</v>
      </c>
      <c r="M215">
        <v>30.130434036254883</v>
      </c>
      <c r="N215">
        <v>34.650001525878906</v>
      </c>
      <c r="O215">
        <v>4.5195674896240234</v>
      </c>
      <c r="P215">
        <v>0.15000008046627045</v>
      </c>
    </row>
    <row r="216" spans="1:16">
      <c r="A216">
        <v>105257512</v>
      </c>
      <c r="B216" t="s">
        <v>1176</v>
      </c>
      <c r="C216" t="s">
        <v>1915</v>
      </c>
      <c r="D216" t="s">
        <v>2494</v>
      </c>
      <c r="E216">
        <v>6892143</v>
      </c>
      <c r="F216">
        <v>5254923</v>
      </c>
      <c r="G216">
        <v>-1637220</v>
      </c>
      <c r="H216">
        <v>-0.23754875361919403</v>
      </c>
      <c r="I216">
        <v>71</v>
      </c>
      <c r="J216">
        <v>43.859729766845703</v>
      </c>
      <c r="K216">
        <v>-27.140270233154297</v>
      </c>
      <c r="L216">
        <v>-0.38225731253623962</v>
      </c>
      <c r="M216">
        <v>12.818514823913574</v>
      </c>
      <c r="N216">
        <v>22.263736724853516</v>
      </c>
      <c r="O216">
        <v>9.4452219009399414</v>
      </c>
      <c r="P216">
        <v>0.73684215545654297</v>
      </c>
    </row>
    <row r="217" spans="1:16">
      <c r="A217">
        <v>126513440</v>
      </c>
      <c r="B217" t="s">
        <v>1177</v>
      </c>
      <c r="C217" t="s">
        <v>1916</v>
      </c>
      <c r="D217" t="s">
        <v>2494</v>
      </c>
      <c r="E217">
        <v>29851976</v>
      </c>
      <c r="F217">
        <v>21959828</v>
      </c>
      <c r="G217">
        <v>-7892148</v>
      </c>
      <c r="H217">
        <v>-0.26437607407569885</v>
      </c>
      <c r="I217">
        <v>167.5</v>
      </c>
      <c r="J217">
        <v>97.871734619140625</v>
      </c>
      <c r="K217">
        <v>-69.628265380859375</v>
      </c>
      <c r="L217">
        <v>-0.41569113731384277</v>
      </c>
      <c r="M217">
        <v>15.175504684448242</v>
      </c>
      <c r="N217">
        <v>27.521677017211914</v>
      </c>
      <c r="O217">
        <v>12.346172332763672</v>
      </c>
      <c r="P217">
        <v>0.81355923414230347</v>
      </c>
    </row>
    <row r="218" spans="1:16">
      <c r="A218">
        <v>126511563</v>
      </c>
      <c r="B218" t="s">
        <v>1178</v>
      </c>
      <c r="C218" t="s">
        <v>1916</v>
      </c>
      <c r="D218" t="s">
        <v>2494</v>
      </c>
      <c r="E218">
        <v>8691250</v>
      </c>
      <c r="F218">
        <v>5804131</v>
      </c>
      <c r="G218">
        <v>-2887119</v>
      </c>
      <c r="H218">
        <v>-0.33218684792518616</v>
      </c>
      <c r="I218">
        <v>59</v>
      </c>
      <c r="J218">
        <v>34.299430847167969</v>
      </c>
      <c r="K218">
        <v>-24.700569152832031</v>
      </c>
      <c r="L218">
        <v>-0.41865372657775879</v>
      </c>
      <c r="M218">
        <v>16.423200607299805</v>
      </c>
      <c r="N218">
        <v>28.98211669921875</v>
      </c>
      <c r="O218">
        <v>12.558916091918945</v>
      </c>
      <c r="P218">
        <v>0.76470577716827393</v>
      </c>
    </row>
    <row r="219" spans="1:16">
      <c r="A219">
        <v>126513100</v>
      </c>
      <c r="B219" t="s">
        <v>1179</v>
      </c>
      <c r="C219" t="s">
        <v>1916</v>
      </c>
      <c r="D219" t="s">
        <v>2494</v>
      </c>
      <c r="E219">
        <v>9703745</v>
      </c>
      <c r="F219">
        <v>6050734</v>
      </c>
      <c r="G219">
        <v>-3653011</v>
      </c>
      <c r="H219">
        <v>-0.37645372748374939</v>
      </c>
      <c r="I219">
        <v>112</v>
      </c>
      <c r="J219">
        <v>18.488815307617188</v>
      </c>
      <c r="K219">
        <v>-93.511184692382813</v>
      </c>
      <c r="L219">
        <v>-0.83492130041122437</v>
      </c>
      <c r="M219">
        <v>12.162930488586426</v>
      </c>
      <c r="N219">
        <v>87.16766357421875</v>
      </c>
      <c r="O219">
        <v>75.004730224609375</v>
      </c>
      <c r="P219">
        <v>6.1666660308837891</v>
      </c>
    </row>
    <row r="220" spans="1:16">
      <c r="A220">
        <v>108053003</v>
      </c>
      <c r="B220" t="s">
        <v>1180</v>
      </c>
      <c r="C220" t="s">
        <v>1917</v>
      </c>
      <c r="D220" t="s">
        <v>2495</v>
      </c>
      <c r="E220">
        <v>22210794</v>
      </c>
      <c r="F220">
        <v>15670750</v>
      </c>
      <c r="G220">
        <v>-6540044</v>
      </c>
      <c r="H220">
        <v>-0.29445341229438782</v>
      </c>
      <c r="I220">
        <v>156</v>
      </c>
      <c r="J220">
        <v>83.684700012207031</v>
      </c>
      <c r="K220">
        <v>-72.315299987792969</v>
      </c>
      <c r="L220">
        <v>-0.46355962753295898</v>
      </c>
      <c r="M220">
        <v>14.980987548828125</v>
      </c>
      <c r="N220">
        <v>28.916790008544922</v>
      </c>
      <c r="O220">
        <v>13.935802459716797</v>
      </c>
      <c r="P220">
        <v>0.93023258447647095</v>
      </c>
    </row>
    <row r="221" spans="1:16">
      <c r="A221">
        <v>120450003</v>
      </c>
      <c r="B221" t="s">
        <v>1181</v>
      </c>
      <c r="C221" t="s">
        <v>1918</v>
      </c>
      <c r="D221" t="s">
        <v>2496</v>
      </c>
      <c r="E221">
        <v>1783540</v>
      </c>
      <c r="F221">
        <v>1033703</v>
      </c>
      <c r="G221">
        <v>-749837</v>
      </c>
      <c r="H221">
        <v>-0.42042061686515808</v>
      </c>
      <c r="I221">
        <v>16.5</v>
      </c>
      <c r="J221">
        <v>6.7613973617553711</v>
      </c>
      <c r="K221">
        <v>-9.7386026382446289</v>
      </c>
      <c r="L221">
        <v>-0.59021836519241333</v>
      </c>
      <c r="M221">
        <v>7.9456925392150879</v>
      </c>
      <c r="N221">
        <v>20.65880012512207</v>
      </c>
      <c r="O221">
        <v>12.713108062744141</v>
      </c>
      <c r="P221">
        <v>1.5999999046325684</v>
      </c>
    </row>
    <row r="222" spans="1:16">
      <c r="A222">
        <v>121398065</v>
      </c>
      <c r="B222" t="s">
        <v>1182</v>
      </c>
      <c r="C222" t="s">
        <v>1919</v>
      </c>
      <c r="D222" t="s">
        <v>2496</v>
      </c>
      <c r="E222">
        <v>17907304</v>
      </c>
      <c r="F222">
        <v>13008398</v>
      </c>
      <c r="G222">
        <v>-4898906</v>
      </c>
      <c r="H222">
        <v>-0.27357026934623718</v>
      </c>
      <c r="I222">
        <v>157.5</v>
      </c>
      <c r="J222">
        <v>85.773834228515625</v>
      </c>
      <c r="K222">
        <v>-71.726165771484375</v>
      </c>
      <c r="L222">
        <v>-0.45540422201156616</v>
      </c>
      <c r="M222">
        <v>14.676755905151367</v>
      </c>
      <c r="N222">
        <v>30.718790054321289</v>
      </c>
      <c r="O222">
        <v>16.042034149169922</v>
      </c>
      <c r="P222">
        <v>1.0930231809616089</v>
      </c>
    </row>
    <row r="223" spans="1:16">
      <c r="A223">
        <v>114062003</v>
      </c>
      <c r="B223" t="s">
        <v>1183</v>
      </c>
      <c r="C223" t="s">
        <v>1920</v>
      </c>
      <c r="D223" t="s">
        <v>2497</v>
      </c>
      <c r="E223">
        <v>98214944</v>
      </c>
      <c r="F223">
        <v>67340760</v>
      </c>
      <c r="G223">
        <v>-30874184</v>
      </c>
      <c r="H223">
        <v>-0.31435322761535645</v>
      </c>
      <c r="I223">
        <v>572</v>
      </c>
      <c r="J223">
        <v>240.58779907226563</v>
      </c>
      <c r="K223">
        <v>-331.41220092773438</v>
      </c>
      <c r="L223">
        <v>-0.5793919563293457</v>
      </c>
      <c r="M223">
        <v>14.625459671020508</v>
      </c>
      <c r="N223">
        <v>33.465034484863281</v>
      </c>
      <c r="O223">
        <v>18.839574813842773</v>
      </c>
      <c r="P223">
        <v>1.2881355285644531</v>
      </c>
    </row>
    <row r="224" spans="1:16">
      <c r="A224">
        <v>112013054</v>
      </c>
      <c r="B224" t="s">
        <v>1184</v>
      </c>
      <c r="C224" t="s">
        <v>1921</v>
      </c>
      <c r="D224" t="s">
        <v>2497</v>
      </c>
      <c r="E224">
        <v>31841524</v>
      </c>
      <c r="F224">
        <v>25053488</v>
      </c>
      <c r="G224">
        <v>-6788036</v>
      </c>
      <c r="H224">
        <v>-0.21318188309669495</v>
      </c>
      <c r="I224">
        <v>139.5</v>
      </c>
      <c r="J224">
        <v>66.529045104980469</v>
      </c>
      <c r="K224">
        <v>-72.970954895019531</v>
      </c>
      <c r="L224">
        <v>-0.52308928966522217</v>
      </c>
      <c r="M224">
        <v>14.224028587341309</v>
      </c>
      <c r="N224">
        <v>32.577613830566406</v>
      </c>
      <c r="O224">
        <v>18.353584289550781</v>
      </c>
      <c r="P224">
        <v>1.2903225421905518</v>
      </c>
    </row>
    <row r="225" spans="1:16">
      <c r="A225">
        <v>105253303</v>
      </c>
      <c r="B225" t="s">
        <v>1185</v>
      </c>
      <c r="C225" t="s">
        <v>1922</v>
      </c>
      <c r="D225" t="s">
        <v>2497</v>
      </c>
      <c r="E225">
        <v>27969210</v>
      </c>
      <c r="F225">
        <v>19815100</v>
      </c>
      <c r="G225">
        <v>-8154110</v>
      </c>
      <c r="H225">
        <v>-0.29153880476951599</v>
      </c>
      <c r="I225">
        <v>214</v>
      </c>
      <c r="J225">
        <v>122.06532287597656</v>
      </c>
      <c r="K225">
        <v>-91.934677124023438</v>
      </c>
      <c r="L225">
        <v>-0.4296012818813324</v>
      </c>
      <c r="M225">
        <v>16.54157829284668</v>
      </c>
      <c r="N225">
        <v>32.196998596191406</v>
      </c>
      <c r="O225">
        <v>15.655420303344727</v>
      </c>
      <c r="P225">
        <v>0.94642847776412964</v>
      </c>
    </row>
    <row r="226" spans="1:16">
      <c r="A226">
        <v>112282004</v>
      </c>
      <c r="B226" t="s">
        <v>1186</v>
      </c>
      <c r="C226" t="s">
        <v>1923</v>
      </c>
      <c r="D226" t="s">
        <v>2497</v>
      </c>
      <c r="E226">
        <v>8361879.5</v>
      </c>
      <c r="F226">
        <v>5457867</v>
      </c>
      <c r="G226">
        <v>-2904012.5</v>
      </c>
      <c r="H226">
        <v>-0.34729182720184326</v>
      </c>
      <c r="I226">
        <v>71</v>
      </c>
      <c r="J226">
        <v>36.353321075439453</v>
      </c>
      <c r="K226">
        <v>-34.646678924560547</v>
      </c>
      <c r="L226">
        <v>-0.48798137903213501</v>
      </c>
      <c r="M226">
        <v>11.833999633789063</v>
      </c>
      <c r="N226">
        <v>20.97845458984375</v>
      </c>
      <c r="O226">
        <v>9.1444549560546875</v>
      </c>
      <c r="P226">
        <v>0.77272731065750122</v>
      </c>
    </row>
    <row r="227" spans="1:16">
      <c r="A227">
        <v>104432503</v>
      </c>
      <c r="B227" t="s">
        <v>1187</v>
      </c>
      <c r="C227" t="s">
        <v>1924</v>
      </c>
      <c r="D227" t="s">
        <v>2497</v>
      </c>
      <c r="E227">
        <v>19205232</v>
      </c>
      <c r="F227">
        <v>9210206</v>
      </c>
      <c r="G227">
        <v>-9995026</v>
      </c>
      <c r="H227">
        <v>-0.52043247222900391</v>
      </c>
      <c r="I227">
        <v>111.5</v>
      </c>
      <c r="J227">
        <v>35.222068786621094</v>
      </c>
      <c r="K227">
        <v>-76.277931213378906</v>
      </c>
      <c r="L227">
        <v>-0.68410700559616089</v>
      </c>
      <c r="M227">
        <v>11.37250804901123</v>
      </c>
      <c r="N227">
        <v>33.034427642822266</v>
      </c>
      <c r="O227">
        <v>21.661918640136719</v>
      </c>
      <c r="P227">
        <v>1.9047619104385376</v>
      </c>
    </row>
    <row r="228" spans="1:16">
      <c r="A228">
        <v>101262507</v>
      </c>
      <c r="B228" t="s">
        <v>1188</v>
      </c>
      <c r="C228" t="s">
        <v>1925</v>
      </c>
      <c r="D228" t="s">
        <v>2498</v>
      </c>
      <c r="E228">
        <v>7748691.5</v>
      </c>
      <c r="F228">
        <v>6900423</v>
      </c>
      <c r="G228">
        <v>-848268.5</v>
      </c>
      <c r="H228">
        <v>-0.10947248339653015</v>
      </c>
      <c r="I228">
        <v>45</v>
      </c>
      <c r="J228">
        <v>37.638568878173828</v>
      </c>
      <c r="K228">
        <v>-7.3614311218261719</v>
      </c>
      <c r="L228">
        <v>-0.16358736157417297</v>
      </c>
      <c r="M228">
        <v>23</v>
      </c>
      <c r="N228">
        <v>28.75</v>
      </c>
      <c r="O228">
        <v>5.75</v>
      </c>
      <c r="P228">
        <v>0.25</v>
      </c>
    </row>
    <row r="229" spans="1:16">
      <c r="A229">
        <v>119350001</v>
      </c>
      <c r="B229" t="s">
        <v>1189</v>
      </c>
      <c r="C229" t="s">
        <v>1926</v>
      </c>
      <c r="D229" t="s">
        <v>2499</v>
      </c>
      <c r="E229">
        <v>2188995</v>
      </c>
      <c r="F229">
        <v>1489440</v>
      </c>
      <c r="G229">
        <v>-699555</v>
      </c>
      <c r="H229">
        <v>-0.31957817077636719</v>
      </c>
      <c r="I229">
        <v>22</v>
      </c>
      <c r="J229">
        <v>9.6837997436523438</v>
      </c>
      <c r="K229">
        <v>-12.316200256347656</v>
      </c>
      <c r="L229">
        <v>-0.55982726812362671</v>
      </c>
      <c r="M229">
        <v>10.475714683532715</v>
      </c>
      <c r="N229">
        <v>36.665000915527344</v>
      </c>
      <c r="O229">
        <v>26.189285278320313</v>
      </c>
      <c r="P229">
        <v>2.5</v>
      </c>
    </row>
    <row r="230" spans="1:16">
      <c r="A230">
        <v>108112003</v>
      </c>
      <c r="B230" t="s">
        <v>1190</v>
      </c>
      <c r="C230" t="s">
        <v>1927</v>
      </c>
      <c r="D230" t="s">
        <v>2500</v>
      </c>
      <c r="E230">
        <v>11928500</v>
      </c>
      <c r="F230">
        <v>7158469</v>
      </c>
      <c r="G230">
        <v>-4770031</v>
      </c>
      <c r="H230">
        <v>-0.39988523721694946</v>
      </c>
      <c r="I230">
        <v>103.5</v>
      </c>
      <c r="J230">
        <v>46.725963592529297</v>
      </c>
      <c r="K230">
        <v>-56.774036407470703</v>
      </c>
      <c r="L230">
        <v>-0.54854142665863037</v>
      </c>
      <c r="M230">
        <v>10.946322441101074</v>
      </c>
      <c r="N230">
        <v>22.270103454589844</v>
      </c>
      <c r="O230">
        <v>11.32378101348877</v>
      </c>
      <c r="P230">
        <v>1.0344827175140381</v>
      </c>
    </row>
    <row r="231" spans="1:16">
      <c r="A231">
        <v>100510000</v>
      </c>
      <c r="B231" t="s">
        <v>1191</v>
      </c>
      <c r="C231" t="s">
        <v>1928</v>
      </c>
      <c r="D231" t="s">
        <v>2501</v>
      </c>
      <c r="E231">
        <v>28265096</v>
      </c>
      <c r="F231">
        <v>19923432</v>
      </c>
      <c r="G231">
        <v>-8341664</v>
      </c>
      <c r="H231">
        <v>-0.29512244462966919</v>
      </c>
      <c r="I231">
        <v>196</v>
      </c>
      <c r="J231">
        <v>86.312217712402344</v>
      </c>
      <c r="K231">
        <v>-109.68778228759766</v>
      </c>
      <c r="L231">
        <v>-0.55963152647018433</v>
      </c>
      <c r="M231">
        <v>17.129400253295898</v>
      </c>
      <c r="N231">
        <v>40.96160888671875</v>
      </c>
      <c r="O231">
        <v>23.832208633422852</v>
      </c>
      <c r="P231">
        <v>1.3913043737411499</v>
      </c>
    </row>
    <row r="232" spans="1:16">
      <c r="A232">
        <v>114062503</v>
      </c>
      <c r="B232" t="s">
        <v>1192</v>
      </c>
      <c r="C232" t="s">
        <v>1929</v>
      </c>
      <c r="D232" t="s">
        <v>2502</v>
      </c>
      <c r="E232">
        <v>47011188</v>
      </c>
      <c r="F232">
        <v>27212820</v>
      </c>
      <c r="G232">
        <v>-19798368</v>
      </c>
      <c r="H232">
        <v>-0.42114162445068359</v>
      </c>
      <c r="I232">
        <v>326</v>
      </c>
      <c r="J232">
        <v>128.73446655273438</v>
      </c>
      <c r="K232">
        <v>-197.26553344726563</v>
      </c>
      <c r="L232">
        <v>-0.60510897636413574</v>
      </c>
      <c r="M232">
        <v>14.203202247619629</v>
      </c>
      <c r="N232">
        <v>34.127140045166016</v>
      </c>
      <c r="O232">
        <v>19.923938751220703</v>
      </c>
      <c r="P232">
        <v>1.4027779102325439</v>
      </c>
    </row>
    <row r="233" spans="1:16">
      <c r="A233">
        <v>126510021</v>
      </c>
      <c r="B233" t="s">
        <v>1193</v>
      </c>
      <c r="C233" t="s">
        <v>1930</v>
      </c>
      <c r="D233" t="s">
        <v>2503</v>
      </c>
      <c r="E233">
        <v>7710345</v>
      </c>
      <c r="F233">
        <v>5452191</v>
      </c>
      <c r="G233">
        <v>-2258154</v>
      </c>
      <c r="H233">
        <v>-0.29287326335906982</v>
      </c>
      <c r="I233">
        <v>59.5</v>
      </c>
      <c r="J233">
        <v>30.926685333251953</v>
      </c>
      <c r="K233">
        <v>-28.573314666748047</v>
      </c>
      <c r="L233">
        <v>-0.48022377490997314</v>
      </c>
      <c r="M233">
        <v>15.079242706298828</v>
      </c>
      <c r="N233">
        <v>35.543930053710938</v>
      </c>
      <c r="O233">
        <v>20.464687347412109</v>
      </c>
      <c r="P233">
        <v>1.3571429252624512</v>
      </c>
    </row>
    <row r="234" spans="1:16">
      <c r="A234">
        <v>103023807</v>
      </c>
      <c r="B234" t="s">
        <v>1194</v>
      </c>
      <c r="C234" t="s">
        <v>1931</v>
      </c>
      <c r="D234" t="s">
        <v>2504</v>
      </c>
      <c r="E234">
        <v>6413570</v>
      </c>
      <c r="F234">
        <v>7441481.5</v>
      </c>
      <c r="G234">
        <v>1027911.5</v>
      </c>
      <c r="H234">
        <v>0.16027134656906128</v>
      </c>
      <c r="I234">
        <v>58</v>
      </c>
      <c r="J234">
        <v>58</v>
      </c>
      <c r="K234">
        <v>0</v>
      </c>
      <c r="L234">
        <v>0</v>
      </c>
      <c r="M234">
        <v>23.866666793823242</v>
      </c>
      <c r="N234">
        <v>23.866666793823242</v>
      </c>
      <c r="O234">
        <v>0</v>
      </c>
      <c r="P234">
        <v>0</v>
      </c>
    </row>
    <row r="235" spans="1:16">
      <c r="A235">
        <v>111292304</v>
      </c>
      <c r="B235" t="s">
        <v>1195</v>
      </c>
      <c r="C235" t="s">
        <v>1932</v>
      </c>
      <c r="D235" t="s">
        <v>2505</v>
      </c>
      <c r="E235">
        <v>7723266</v>
      </c>
      <c r="F235">
        <v>4348602.5</v>
      </c>
      <c r="G235">
        <v>-3374663.5</v>
      </c>
      <c r="H235">
        <v>-0.43694773316383362</v>
      </c>
      <c r="I235">
        <v>61</v>
      </c>
      <c r="J235">
        <v>21.378364562988281</v>
      </c>
      <c r="K235">
        <v>-39.621635437011719</v>
      </c>
      <c r="L235">
        <v>-0.64953500032424927</v>
      </c>
      <c r="M235">
        <v>11.87962532043457</v>
      </c>
      <c r="N235">
        <v>38.014801025390625</v>
      </c>
      <c r="O235">
        <v>26.135175704956055</v>
      </c>
      <c r="P235">
        <v>2.2000000476837158</v>
      </c>
    </row>
    <row r="236" spans="1:16">
      <c r="A236">
        <v>106272003</v>
      </c>
      <c r="B236" t="s">
        <v>1196</v>
      </c>
      <c r="C236" t="s">
        <v>1933</v>
      </c>
      <c r="D236" t="s">
        <v>2505</v>
      </c>
      <c r="E236">
        <v>13774686</v>
      </c>
      <c r="F236">
        <v>6623951.5</v>
      </c>
      <c r="G236">
        <v>-7150734.5</v>
      </c>
      <c r="H236">
        <v>-0.51912140846252441</v>
      </c>
      <c r="I236">
        <v>86.5</v>
      </c>
      <c r="J236">
        <v>22.448814392089844</v>
      </c>
      <c r="K236">
        <v>-64.051185607910156</v>
      </c>
      <c r="L236">
        <v>-0.74047613143920898</v>
      </c>
      <c r="M236">
        <v>10.723877906799316</v>
      </c>
      <c r="N236">
        <v>43.967899322509766</v>
      </c>
      <c r="O236">
        <v>33.244022369384766</v>
      </c>
      <c r="P236">
        <v>3.0999999046325684</v>
      </c>
    </row>
    <row r="237" spans="1:16">
      <c r="A237">
        <v>119583003</v>
      </c>
      <c r="B237" t="s">
        <v>1197</v>
      </c>
      <c r="C237" t="s">
        <v>1934</v>
      </c>
      <c r="D237" t="s">
        <v>2505</v>
      </c>
      <c r="E237">
        <v>15493890</v>
      </c>
      <c r="F237">
        <v>9064128</v>
      </c>
      <c r="G237">
        <v>-6429762</v>
      </c>
      <c r="H237">
        <v>-0.41498693823814392</v>
      </c>
      <c r="I237">
        <v>125</v>
      </c>
      <c r="J237">
        <v>51.498390197753906</v>
      </c>
      <c r="K237">
        <v>-73.501609802246094</v>
      </c>
      <c r="L237">
        <v>-0.58801287412643433</v>
      </c>
      <c r="M237">
        <v>11.470088005065918</v>
      </c>
      <c r="N237">
        <v>26.895380020141602</v>
      </c>
      <c r="O237">
        <v>15.425292015075684</v>
      </c>
      <c r="P237">
        <v>1.3448276519775391</v>
      </c>
    </row>
    <row r="238" spans="1:16">
      <c r="A238">
        <v>108112203</v>
      </c>
      <c r="B238" t="s">
        <v>1198</v>
      </c>
      <c r="C238" t="s">
        <v>1935</v>
      </c>
      <c r="D238" t="s">
        <v>2505</v>
      </c>
      <c r="E238">
        <v>29374086</v>
      </c>
      <c r="F238">
        <v>19504548</v>
      </c>
      <c r="G238">
        <v>-9869538</v>
      </c>
      <c r="H238">
        <v>-0.33599472045898438</v>
      </c>
      <c r="I238">
        <v>239</v>
      </c>
      <c r="J238">
        <v>130.65214538574219</v>
      </c>
      <c r="K238">
        <v>-108.34785461425781</v>
      </c>
      <c r="L238">
        <v>-0.45333829522132874</v>
      </c>
      <c r="M238">
        <v>15.578914642333984</v>
      </c>
      <c r="N238">
        <v>29.398920059204102</v>
      </c>
      <c r="O238">
        <v>13.820005416870117</v>
      </c>
      <c r="P238">
        <v>0.8870968222618103</v>
      </c>
    </row>
    <row r="239" spans="1:16">
      <c r="A239">
        <v>101632403</v>
      </c>
      <c r="B239" t="s">
        <v>1199</v>
      </c>
      <c r="C239" t="s">
        <v>1936</v>
      </c>
      <c r="D239" t="s">
        <v>2505</v>
      </c>
      <c r="E239">
        <v>19236626</v>
      </c>
      <c r="F239">
        <v>11418127</v>
      </c>
      <c r="G239">
        <v>-7818499</v>
      </c>
      <c r="H239">
        <v>-0.40643817186355591</v>
      </c>
      <c r="I239">
        <v>158</v>
      </c>
      <c r="J239">
        <v>64.960525512695313</v>
      </c>
      <c r="K239">
        <v>-93.039474487304688</v>
      </c>
      <c r="L239">
        <v>-0.58885741233825684</v>
      </c>
      <c r="M239">
        <v>13.219447135925293</v>
      </c>
      <c r="N239">
        <v>34.644069671630859</v>
      </c>
      <c r="O239">
        <v>21.42462158203125</v>
      </c>
      <c r="P239">
        <v>1.6206897497177124</v>
      </c>
    </row>
    <row r="240" spans="1:16">
      <c r="A240">
        <v>105253553</v>
      </c>
      <c r="B240" t="s">
        <v>1200</v>
      </c>
      <c r="C240" t="s">
        <v>1937</v>
      </c>
      <c r="D240" t="s">
        <v>2505</v>
      </c>
      <c r="E240">
        <v>33757256</v>
      </c>
      <c r="F240">
        <v>23360590</v>
      </c>
      <c r="G240">
        <v>-10396666</v>
      </c>
      <c r="H240">
        <v>-0.3079831600189209</v>
      </c>
      <c r="I240">
        <v>311</v>
      </c>
      <c r="J240">
        <v>175.78765869140625</v>
      </c>
      <c r="K240">
        <v>-135.21234130859375</v>
      </c>
      <c r="L240">
        <v>-0.43476638197898865</v>
      </c>
      <c r="M240">
        <v>14.680123329162598</v>
      </c>
      <c r="N240">
        <v>28.201290130615234</v>
      </c>
      <c r="O240">
        <v>13.521166801452637</v>
      </c>
      <c r="P240">
        <v>0.92105269432067871</v>
      </c>
    </row>
    <row r="241" spans="1:16">
      <c r="A241">
        <v>103023912</v>
      </c>
      <c r="B241" t="s">
        <v>1201</v>
      </c>
      <c r="C241" t="s">
        <v>1938</v>
      </c>
      <c r="D241" t="s">
        <v>2505</v>
      </c>
      <c r="E241">
        <v>99555216</v>
      </c>
      <c r="F241">
        <v>52080560</v>
      </c>
      <c r="G241">
        <v>-47474656</v>
      </c>
      <c r="H241">
        <v>-0.47686758637428284</v>
      </c>
      <c r="I241">
        <v>565.5</v>
      </c>
      <c r="J241">
        <v>203.29827880859375</v>
      </c>
      <c r="K241">
        <v>-362.20172119140625</v>
      </c>
      <c r="L241">
        <v>-0.64049816131591797</v>
      </c>
      <c r="M241">
        <v>12.779697418212891</v>
      </c>
      <c r="N241">
        <v>35.090015411376953</v>
      </c>
      <c r="O241">
        <v>22.310317993164063</v>
      </c>
      <c r="P241">
        <v>1.7457625865936279</v>
      </c>
    </row>
    <row r="242" spans="1:16">
      <c r="A242">
        <v>106612203</v>
      </c>
      <c r="B242" t="s">
        <v>1202</v>
      </c>
      <c r="C242" t="s">
        <v>1939</v>
      </c>
      <c r="D242" t="s">
        <v>2505</v>
      </c>
      <c r="E242">
        <v>33789824</v>
      </c>
      <c r="F242">
        <v>22063400</v>
      </c>
      <c r="G242">
        <v>-11726424</v>
      </c>
      <c r="H242">
        <v>-0.34704011678695679</v>
      </c>
      <c r="I242">
        <v>253</v>
      </c>
      <c r="J242">
        <v>131.6566162109375</v>
      </c>
      <c r="K242">
        <v>-121.3433837890625</v>
      </c>
      <c r="L242">
        <v>-0.4796181321144104</v>
      </c>
      <c r="M242">
        <v>14.42252254486084</v>
      </c>
      <c r="N242">
        <v>29.28209114074707</v>
      </c>
      <c r="O242">
        <v>14.85956859588623</v>
      </c>
      <c r="P242">
        <v>1.0303030014038086</v>
      </c>
    </row>
    <row r="243" spans="1:16">
      <c r="A243">
        <v>112282307</v>
      </c>
      <c r="B243" t="s">
        <v>1203</v>
      </c>
      <c r="C243" t="s">
        <v>1940</v>
      </c>
      <c r="D243" t="s">
        <v>2506</v>
      </c>
      <c r="E243">
        <v>8685093</v>
      </c>
      <c r="F243">
        <v>4791874</v>
      </c>
      <c r="G243">
        <v>-3893219</v>
      </c>
      <c r="H243">
        <v>-0.44826450943946838</v>
      </c>
      <c r="I243">
        <v>49</v>
      </c>
      <c r="J243">
        <v>14.943353652954102</v>
      </c>
      <c r="K243">
        <v>-34.056648254394531</v>
      </c>
      <c r="L243">
        <v>-0.69503360986709595</v>
      </c>
      <c r="M243">
        <v>17.111110687255859</v>
      </c>
      <c r="N243">
        <v>51.333332061767578</v>
      </c>
      <c r="O243">
        <v>34.222221374511719</v>
      </c>
      <c r="P243">
        <v>2</v>
      </c>
    </row>
    <row r="244" spans="1:16">
      <c r="A244">
        <v>107652603</v>
      </c>
      <c r="B244" t="s">
        <v>1204</v>
      </c>
      <c r="C244" t="s">
        <v>1941</v>
      </c>
      <c r="D244" t="s">
        <v>2507</v>
      </c>
      <c r="E244">
        <v>58561536</v>
      </c>
      <c r="F244">
        <v>38890096</v>
      </c>
      <c r="G244">
        <v>-19671440</v>
      </c>
      <c r="H244">
        <v>-0.33591058850288391</v>
      </c>
      <c r="I244">
        <v>379.5</v>
      </c>
      <c r="J244">
        <v>205.88096618652344</v>
      </c>
      <c r="K244">
        <v>-173.61903381347656</v>
      </c>
      <c r="L244">
        <v>-0.45749416947364807</v>
      </c>
      <c r="M244">
        <v>14.791047096252441</v>
      </c>
      <c r="N244">
        <v>26.307741165161133</v>
      </c>
      <c r="O244">
        <v>11.516694068908691</v>
      </c>
      <c r="P244">
        <v>0.77862602472305298</v>
      </c>
    </row>
    <row r="245" spans="1:16">
      <c r="A245">
        <v>126513450</v>
      </c>
      <c r="B245" t="s">
        <v>1205</v>
      </c>
      <c r="C245" t="s">
        <v>1942</v>
      </c>
      <c r="D245" t="s">
        <v>2508</v>
      </c>
      <c r="E245">
        <v>17620078</v>
      </c>
      <c r="F245">
        <v>13608229</v>
      </c>
      <c r="G245">
        <v>-4011849</v>
      </c>
      <c r="H245">
        <v>-0.22768622636795044</v>
      </c>
      <c r="I245">
        <v>111</v>
      </c>
      <c r="J245">
        <v>74.403022766113281</v>
      </c>
      <c r="K245">
        <v>-36.596977233886719</v>
      </c>
      <c r="L245">
        <v>-0.32970249652862549</v>
      </c>
      <c r="M245">
        <v>18.012788772583008</v>
      </c>
      <c r="N245">
        <v>29.721099853515625</v>
      </c>
      <c r="O245">
        <v>11.708311080932617</v>
      </c>
      <c r="P245">
        <v>0.64999991655349731</v>
      </c>
    </row>
    <row r="246" spans="1:16">
      <c r="A246">
        <v>147513703</v>
      </c>
      <c r="B246" t="s">
        <v>1206</v>
      </c>
      <c r="C246" t="s">
        <v>1942</v>
      </c>
      <c r="D246" t="s">
        <v>2508</v>
      </c>
      <c r="E246">
        <v>13602322</v>
      </c>
      <c r="F246">
        <v>9553043</v>
      </c>
      <c r="G246">
        <v>-4049279</v>
      </c>
      <c r="H246">
        <v>-0.29769027233123779</v>
      </c>
      <c r="I246">
        <v>95</v>
      </c>
      <c r="J246">
        <v>55.094741821289063</v>
      </c>
      <c r="K246">
        <v>-39.905258178710938</v>
      </c>
      <c r="L246">
        <v>-0.42005535960197449</v>
      </c>
      <c r="M246">
        <v>16.897333145141602</v>
      </c>
      <c r="N246">
        <v>29.434064865112305</v>
      </c>
      <c r="O246">
        <v>12.536731719970703</v>
      </c>
      <c r="P246">
        <v>0.74193555116653442</v>
      </c>
    </row>
    <row r="247" spans="1:16">
      <c r="A247">
        <v>101262903</v>
      </c>
      <c r="B247" t="s">
        <v>1207</v>
      </c>
      <c r="C247" t="s">
        <v>1943</v>
      </c>
      <c r="D247" t="s">
        <v>2509</v>
      </c>
      <c r="E247">
        <v>18544702</v>
      </c>
      <c r="F247">
        <v>12582234</v>
      </c>
      <c r="G247">
        <v>-5962468</v>
      </c>
      <c r="H247">
        <v>-0.3215186595916748</v>
      </c>
      <c r="I247">
        <v>132.5</v>
      </c>
      <c r="J247">
        <v>68.197052001953125</v>
      </c>
      <c r="K247">
        <v>-64.302947998046875</v>
      </c>
      <c r="L247">
        <v>-0.48530527949333191</v>
      </c>
      <c r="M247">
        <v>15.063298225402832</v>
      </c>
      <c r="N247">
        <v>29.740358352661133</v>
      </c>
      <c r="O247">
        <v>14.677060127258301</v>
      </c>
      <c r="P247">
        <v>0.97435897588729858</v>
      </c>
    </row>
    <row r="248" spans="1:16">
      <c r="A248">
        <v>126518547</v>
      </c>
      <c r="B248" t="s">
        <v>1208</v>
      </c>
      <c r="C248" t="s">
        <v>1944</v>
      </c>
      <c r="D248" t="s">
        <v>2510</v>
      </c>
      <c r="E248">
        <v>11480439</v>
      </c>
      <c r="F248">
        <v>7411375</v>
      </c>
      <c r="G248">
        <v>-4069064</v>
      </c>
      <c r="H248">
        <v>-0.35443452000617981</v>
      </c>
      <c r="I248">
        <v>73.5</v>
      </c>
      <c r="J248">
        <v>26.753225326538086</v>
      </c>
      <c r="K248">
        <v>-46.746772766113281</v>
      </c>
      <c r="L248">
        <v>-0.63601052761077881</v>
      </c>
      <c r="M248">
        <v>17.89512825012207</v>
      </c>
      <c r="N248">
        <v>63.446365356445313</v>
      </c>
      <c r="O248">
        <v>45.551239013671875</v>
      </c>
      <c r="P248">
        <v>2.545454740524292</v>
      </c>
    </row>
    <row r="249" spans="1:16">
      <c r="A249">
        <v>127042853</v>
      </c>
      <c r="B249" t="s">
        <v>1209</v>
      </c>
      <c r="C249" t="s">
        <v>1945</v>
      </c>
      <c r="D249" t="s">
        <v>2511</v>
      </c>
      <c r="E249">
        <v>23391658</v>
      </c>
      <c r="F249">
        <v>15104397</v>
      </c>
      <c r="G249">
        <v>-8287261</v>
      </c>
      <c r="H249">
        <v>-0.35428276658058167</v>
      </c>
      <c r="I249">
        <v>169.5</v>
      </c>
      <c r="J249">
        <v>85.312126159667969</v>
      </c>
      <c r="K249">
        <v>-84.187873840332031</v>
      </c>
      <c r="L249">
        <v>-0.49668362736701965</v>
      </c>
      <c r="M249">
        <v>14.826065063476563</v>
      </c>
      <c r="N249">
        <v>27.836694717407227</v>
      </c>
      <c r="O249">
        <v>13.010629653930664</v>
      </c>
      <c r="P249">
        <v>0.87755107879638672</v>
      </c>
    </row>
    <row r="250" spans="1:16">
      <c r="A250">
        <v>128033053</v>
      </c>
      <c r="B250" t="s">
        <v>1210</v>
      </c>
      <c r="C250" t="s">
        <v>1946</v>
      </c>
      <c r="D250" t="s">
        <v>2511</v>
      </c>
      <c r="E250">
        <v>32388956</v>
      </c>
      <c r="F250">
        <v>21199822</v>
      </c>
      <c r="G250">
        <v>-11189134</v>
      </c>
      <c r="H250">
        <v>-0.3454613983631134</v>
      </c>
      <c r="I250">
        <v>237.5</v>
      </c>
      <c r="J250">
        <v>113.62306213378906</v>
      </c>
      <c r="K250">
        <v>-123.87693786621094</v>
      </c>
      <c r="L250">
        <v>-0.52158713340759277</v>
      </c>
      <c r="M250">
        <v>14.884376525878906</v>
      </c>
      <c r="N250">
        <v>32.249485015869141</v>
      </c>
      <c r="O250">
        <v>17.365108489990234</v>
      </c>
      <c r="P250">
        <v>1.1666668653488159</v>
      </c>
    </row>
    <row r="251" spans="1:16">
      <c r="A251">
        <v>126513270</v>
      </c>
      <c r="B251" t="s">
        <v>1211</v>
      </c>
      <c r="C251" t="s">
        <v>1947</v>
      </c>
      <c r="D251" t="s">
        <v>2512</v>
      </c>
      <c r="E251">
        <v>16423750</v>
      </c>
      <c r="F251">
        <v>10790519</v>
      </c>
      <c r="G251">
        <v>-5633231</v>
      </c>
      <c r="H251">
        <v>-0.34299299120903015</v>
      </c>
      <c r="I251">
        <v>105.5</v>
      </c>
      <c r="J251">
        <v>43.537017822265625</v>
      </c>
      <c r="K251">
        <v>-61.962982177734375</v>
      </c>
      <c r="L251">
        <v>-0.58732682466506958</v>
      </c>
      <c r="M251">
        <v>14.729485511779785</v>
      </c>
      <c r="N251">
        <v>45.527500152587891</v>
      </c>
      <c r="O251">
        <v>30.798015594482422</v>
      </c>
      <c r="P251">
        <v>2.0909090042114258</v>
      </c>
    </row>
    <row r="252" spans="1:16">
      <c r="A252">
        <v>111292507</v>
      </c>
      <c r="B252" t="s">
        <v>1212</v>
      </c>
      <c r="C252" t="s">
        <v>1948</v>
      </c>
      <c r="D252" t="s">
        <v>2513</v>
      </c>
      <c r="E252">
        <v>1117205</v>
      </c>
      <c r="F252">
        <v>1245425</v>
      </c>
      <c r="G252">
        <v>128220</v>
      </c>
      <c r="H252">
        <v>0.11476854979991913</v>
      </c>
      <c r="I252">
        <v>9.5</v>
      </c>
      <c r="J252">
        <v>9.5</v>
      </c>
      <c r="K252">
        <v>0</v>
      </c>
      <c r="L252">
        <v>0</v>
      </c>
      <c r="M252">
        <v>20.833333969116211</v>
      </c>
      <c r="N252">
        <v>20.833333969116211</v>
      </c>
      <c r="O252">
        <v>0</v>
      </c>
      <c r="P252">
        <v>0</v>
      </c>
    </row>
    <row r="253" spans="1:16">
      <c r="A253">
        <v>109532804</v>
      </c>
      <c r="B253" t="s">
        <v>1213</v>
      </c>
      <c r="C253" t="s">
        <v>1949</v>
      </c>
      <c r="D253" t="s">
        <v>2514</v>
      </c>
      <c r="E253">
        <v>7745058.5</v>
      </c>
      <c r="F253">
        <v>4347801</v>
      </c>
      <c r="G253">
        <v>-3397257.5</v>
      </c>
      <c r="H253">
        <v>-0.43863549828529358</v>
      </c>
      <c r="I253">
        <v>57.5</v>
      </c>
      <c r="J253">
        <v>24.466175079345703</v>
      </c>
      <c r="K253">
        <v>-33.033824920654297</v>
      </c>
      <c r="L253">
        <v>-0.57450127601623535</v>
      </c>
      <c r="M253">
        <v>9.3846216201782227</v>
      </c>
      <c r="N253">
        <v>20.425352096557617</v>
      </c>
      <c r="O253">
        <v>11.040730476379395</v>
      </c>
      <c r="P253">
        <v>1.1764705181121826</v>
      </c>
    </row>
    <row r="254" spans="1:16">
      <c r="A254">
        <v>125234103</v>
      </c>
      <c r="B254" t="s">
        <v>1214</v>
      </c>
      <c r="C254" t="s">
        <v>1950</v>
      </c>
      <c r="D254" t="s">
        <v>2514</v>
      </c>
      <c r="E254">
        <v>110535984</v>
      </c>
      <c r="F254">
        <v>47800488</v>
      </c>
      <c r="G254">
        <v>-62735496</v>
      </c>
      <c r="H254">
        <v>-0.56755721569061279</v>
      </c>
      <c r="I254">
        <v>789.5</v>
      </c>
      <c r="J254">
        <v>200.25540161132813</v>
      </c>
      <c r="K254">
        <v>-589.24462890625</v>
      </c>
      <c r="L254">
        <v>-0.74635165929794312</v>
      </c>
      <c r="M254">
        <v>12.670516967773438</v>
      </c>
      <c r="N254">
        <v>52.512256622314453</v>
      </c>
      <c r="O254">
        <v>39.841739654541016</v>
      </c>
      <c r="P254">
        <v>3.1444447040557861</v>
      </c>
    </row>
    <row r="255" spans="1:16">
      <c r="A255">
        <v>103024102</v>
      </c>
      <c r="B255" t="s">
        <v>1215</v>
      </c>
      <c r="C255" t="s">
        <v>1951</v>
      </c>
      <c r="D255" t="s">
        <v>2514</v>
      </c>
      <c r="E255">
        <v>99234952</v>
      </c>
      <c r="F255">
        <v>67298072</v>
      </c>
      <c r="G255">
        <v>-31936880</v>
      </c>
      <c r="H255">
        <v>-0.32183095812797546</v>
      </c>
      <c r="I255">
        <v>455.5</v>
      </c>
      <c r="J255">
        <v>196.83383178710938</v>
      </c>
      <c r="K255">
        <v>-258.66616821289063</v>
      </c>
      <c r="L255">
        <v>-0.56787306070327759</v>
      </c>
      <c r="M255">
        <v>14.840479850769043</v>
      </c>
      <c r="N255">
        <v>34.119232177734375</v>
      </c>
      <c r="O255">
        <v>19.278751373291016</v>
      </c>
      <c r="P255">
        <v>1.2990653514862061</v>
      </c>
    </row>
    <row r="256" spans="1:16">
      <c r="A256">
        <v>105253903</v>
      </c>
      <c r="B256" t="s">
        <v>1216</v>
      </c>
      <c r="C256" t="s">
        <v>1952</v>
      </c>
      <c r="D256" t="s">
        <v>2514</v>
      </c>
      <c r="E256">
        <v>33415488</v>
      </c>
      <c r="F256">
        <v>23247722</v>
      </c>
      <c r="G256">
        <v>-10167766</v>
      </c>
      <c r="H256">
        <v>-0.3042830228805542</v>
      </c>
      <c r="I256">
        <v>310.5</v>
      </c>
      <c r="J256">
        <v>185.527099609375</v>
      </c>
      <c r="K256">
        <v>-124.972900390625</v>
      </c>
      <c r="L256">
        <v>-0.40248921513557434</v>
      </c>
      <c r="M256">
        <v>14.231813430786133</v>
      </c>
      <c r="N256">
        <v>26.355209350585938</v>
      </c>
      <c r="O256">
        <v>12.123395919799805</v>
      </c>
      <c r="P256">
        <v>0.85185182094573975</v>
      </c>
    </row>
    <row r="257" spans="1:16">
      <c r="A257">
        <v>112013753</v>
      </c>
      <c r="B257" t="s">
        <v>1217</v>
      </c>
      <c r="C257" t="s">
        <v>1953</v>
      </c>
      <c r="D257" t="s">
        <v>2514</v>
      </c>
      <c r="E257">
        <v>63679176</v>
      </c>
      <c r="F257">
        <v>43019072</v>
      </c>
      <c r="G257">
        <v>-20660104</v>
      </c>
      <c r="H257">
        <v>-0.32444050908088684</v>
      </c>
      <c r="I257">
        <v>440.5</v>
      </c>
      <c r="J257">
        <v>226.34669494628906</v>
      </c>
      <c r="K257">
        <v>-214.15330505371094</v>
      </c>
      <c r="L257">
        <v>-0.48615959286689758</v>
      </c>
      <c r="M257">
        <v>15.548731803894043</v>
      </c>
      <c r="N257">
        <v>30.648942947387695</v>
      </c>
      <c r="O257">
        <v>15.100211143493652</v>
      </c>
      <c r="P257">
        <v>0.9711538553237915</v>
      </c>
    </row>
    <row r="258" spans="1:16">
      <c r="A258">
        <v>197010542</v>
      </c>
      <c r="B258" t="s">
        <v>1218</v>
      </c>
      <c r="C258" t="s">
        <v>1953</v>
      </c>
      <c r="D258" t="s">
        <v>2515</v>
      </c>
      <c r="E258">
        <v>3655211</v>
      </c>
      <c r="F258">
        <v>2272912</v>
      </c>
      <c r="G258">
        <v>-1382299</v>
      </c>
      <c r="H258">
        <v>-0.37817215919494629</v>
      </c>
      <c r="I258">
        <v>26.5</v>
      </c>
      <c r="J258">
        <v>11.278189659118652</v>
      </c>
      <c r="K258">
        <v>-15.221810340881348</v>
      </c>
      <c r="L258">
        <v>-0.57440793514251709</v>
      </c>
      <c r="M258">
        <v>14.842187881469727</v>
      </c>
      <c r="N258">
        <v>33.924999237060547</v>
      </c>
      <c r="O258">
        <v>19.08281135559082</v>
      </c>
      <c r="P258">
        <v>1.2857141494750977</v>
      </c>
    </row>
    <row r="259" spans="1:16">
      <c r="A259">
        <v>129544907</v>
      </c>
      <c r="B259" t="s">
        <v>1219</v>
      </c>
      <c r="C259" t="s">
        <v>1954</v>
      </c>
      <c r="D259" t="s">
        <v>2515</v>
      </c>
      <c r="E259">
        <v>4108661</v>
      </c>
      <c r="F259">
        <v>2431522</v>
      </c>
      <c r="G259">
        <v>-1677139</v>
      </c>
      <c r="H259">
        <v>-0.40819600224494934</v>
      </c>
      <c r="I259">
        <v>44.5</v>
      </c>
      <c r="J259">
        <v>20.271793365478516</v>
      </c>
      <c r="K259">
        <v>-24.228206634521484</v>
      </c>
      <c r="L259">
        <v>-0.54445409774780273</v>
      </c>
      <c r="M259">
        <v>10.000359535217285</v>
      </c>
      <c r="N259">
        <v>27.778778076171875</v>
      </c>
      <c r="O259">
        <v>17.778419494628906</v>
      </c>
      <c r="P259">
        <v>1.7777779102325439</v>
      </c>
    </row>
    <row r="260" spans="1:16">
      <c r="A260">
        <v>105254053</v>
      </c>
      <c r="B260" t="s">
        <v>1220</v>
      </c>
      <c r="C260" t="s">
        <v>1955</v>
      </c>
      <c r="D260" t="s">
        <v>2516</v>
      </c>
      <c r="E260">
        <v>27939498</v>
      </c>
      <c r="F260">
        <v>18346514</v>
      </c>
      <c r="G260">
        <v>-9592984</v>
      </c>
      <c r="H260">
        <v>-0.34334847331047058</v>
      </c>
      <c r="I260">
        <v>213</v>
      </c>
      <c r="J260">
        <v>108.22230529785156</v>
      </c>
      <c r="K260">
        <v>-104.77769470214844</v>
      </c>
      <c r="L260">
        <v>-0.4919140636920929</v>
      </c>
      <c r="M260">
        <v>14.587543487548828</v>
      </c>
      <c r="N260">
        <v>28.672069549560547</v>
      </c>
      <c r="O260">
        <v>14.084526062011719</v>
      </c>
      <c r="P260">
        <v>0.96551734209060669</v>
      </c>
    </row>
    <row r="261" spans="1:16">
      <c r="A261">
        <v>110173003</v>
      </c>
      <c r="B261" t="s">
        <v>1221</v>
      </c>
      <c r="C261" t="s">
        <v>1956</v>
      </c>
      <c r="D261" t="s">
        <v>2516</v>
      </c>
      <c r="E261">
        <v>13251302</v>
      </c>
      <c r="F261">
        <v>8220688</v>
      </c>
      <c r="G261">
        <v>-5030614</v>
      </c>
      <c r="H261">
        <v>-0.37963166832923889</v>
      </c>
      <c r="I261">
        <v>126.5</v>
      </c>
      <c r="J261">
        <v>59.787261962890625</v>
      </c>
      <c r="K261">
        <v>-66.712738037109375</v>
      </c>
      <c r="L261">
        <v>-0.52737343311309814</v>
      </c>
      <c r="M261">
        <v>12.124049186706543</v>
      </c>
      <c r="N261">
        <v>33.616680145263672</v>
      </c>
      <c r="O261">
        <v>21.492630004882813</v>
      </c>
      <c r="P261">
        <v>1.7727271318435669</v>
      </c>
    </row>
    <row r="262" spans="1:16">
      <c r="A262">
        <v>126513380</v>
      </c>
      <c r="B262" t="s">
        <v>1222</v>
      </c>
      <c r="C262" t="s">
        <v>1957</v>
      </c>
      <c r="D262" t="s">
        <v>2517</v>
      </c>
      <c r="E262">
        <v>10307099</v>
      </c>
      <c r="F262">
        <v>7759014</v>
      </c>
      <c r="G262">
        <v>-2548085</v>
      </c>
      <c r="H262">
        <v>-0.24721650779247284</v>
      </c>
      <c r="I262">
        <v>79</v>
      </c>
      <c r="J262">
        <v>41.263046264648438</v>
      </c>
      <c r="K262">
        <v>-37.736953735351563</v>
      </c>
      <c r="L262">
        <v>-0.47768294811248779</v>
      </c>
      <c r="M262">
        <v>20.03380012512207</v>
      </c>
      <c r="N262">
        <v>58.431915283203125</v>
      </c>
      <c r="O262">
        <v>38.398117065429688</v>
      </c>
      <c r="P262">
        <v>1.9166666269302368</v>
      </c>
    </row>
    <row r="263" spans="1:16">
      <c r="A263">
        <v>126518004</v>
      </c>
      <c r="B263" t="s">
        <v>1223</v>
      </c>
      <c r="C263" t="s">
        <v>1957</v>
      </c>
      <c r="D263" t="s">
        <v>2517</v>
      </c>
      <c r="E263">
        <v>8952614</v>
      </c>
      <c r="F263">
        <v>6365636</v>
      </c>
      <c r="G263">
        <v>-2586978</v>
      </c>
      <c r="H263">
        <v>-0.2889634370803833</v>
      </c>
      <c r="I263">
        <v>64.5</v>
      </c>
      <c r="J263">
        <v>32.822490692138672</v>
      </c>
      <c r="K263">
        <v>-31.677509307861328</v>
      </c>
      <c r="L263">
        <v>-0.49112418293952942</v>
      </c>
      <c r="M263">
        <v>19.133062362670898</v>
      </c>
      <c r="N263">
        <v>47.096767425537109</v>
      </c>
      <c r="O263">
        <v>27.963705062866211</v>
      </c>
      <c r="P263">
        <v>1.4615384340286255</v>
      </c>
    </row>
    <row r="264" spans="1:16">
      <c r="A264">
        <v>114063003</v>
      </c>
      <c r="B264" t="s">
        <v>1224</v>
      </c>
      <c r="C264" t="s">
        <v>1958</v>
      </c>
      <c r="D264" t="s">
        <v>2518</v>
      </c>
      <c r="E264">
        <v>71946616</v>
      </c>
      <c r="F264">
        <v>47915416</v>
      </c>
      <c r="G264">
        <v>-24031200</v>
      </c>
      <c r="H264">
        <v>-0.33401432633399963</v>
      </c>
      <c r="I264">
        <v>500</v>
      </c>
      <c r="J264">
        <v>255.70941162109375</v>
      </c>
      <c r="K264">
        <v>-244.29058837890625</v>
      </c>
      <c r="L264">
        <v>-0.48858118057250977</v>
      </c>
      <c r="M264">
        <v>15.858172416687012</v>
      </c>
      <c r="N264">
        <v>31.484838485717773</v>
      </c>
      <c r="O264">
        <v>15.626666069030762</v>
      </c>
      <c r="P264">
        <v>0.985401451587677</v>
      </c>
    </row>
    <row r="265" spans="1:16">
      <c r="A265">
        <v>124153503</v>
      </c>
      <c r="B265" t="s">
        <v>1225</v>
      </c>
      <c r="C265" t="s">
        <v>1959</v>
      </c>
      <c r="D265" t="s">
        <v>2518</v>
      </c>
      <c r="E265">
        <v>107056656</v>
      </c>
      <c r="F265">
        <v>48037792</v>
      </c>
      <c r="G265">
        <v>-59018864</v>
      </c>
      <c r="H265">
        <v>-0.55128628015518188</v>
      </c>
      <c r="I265">
        <v>492</v>
      </c>
      <c r="J265">
        <v>119.70050048828125</v>
      </c>
      <c r="K265">
        <v>-372.29949951171875</v>
      </c>
      <c r="L265">
        <v>-0.75670629739761353</v>
      </c>
      <c r="M265">
        <v>14.700533866882324</v>
      </c>
      <c r="N265">
        <v>64.892356872558594</v>
      </c>
      <c r="O265">
        <v>50.191822052001953</v>
      </c>
      <c r="P265">
        <v>3.4142856597900391</v>
      </c>
    </row>
    <row r="266" spans="1:16">
      <c r="A266">
        <v>108070607</v>
      </c>
      <c r="B266" t="s">
        <v>1226</v>
      </c>
      <c r="C266" t="s">
        <v>1960</v>
      </c>
      <c r="D266" t="s">
        <v>2519</v>
      </c>
      <c r="E266">
        <v>10404582</v>
      </c>
      <c r="F266">
        <v>12313305</v>
      </c>
      <c r="G266">
        <v>1908723</v>
      </c>
      <c r="H266">
        <v>0.18345023691654205</v>
      </c>
      <c r="I266">
        <v>81.5</v>
      </c>
      <c r="J266">
        <v>81.5</v>
      </c>
      <c r="K266">
        <v>0</v>
      </c>
      <c r="L266">
        <v>0</v>
      </c>
      <c r="M266">
        <v>30.676469802856445</v>
      </c>
      <c r="N266">
        <v>30.676469802856445</v>
      </c>
      <c r="O266">
        <v>0</v>
      </c>
      <c r="P266">
        <v>0</v>
      </c>
    </row>
    <row r="267" spans="1:16">
      <c r="A267">
        <v>108112607</v>
      </c>
      <c r="B267" t="s">
        <v>1227</v>
      </c>
      <c r="C267" t="s">
        <v>1961</v>
      </c>
      <c r="D267" t="s">
        <v>2519</v>
      </c>
      <c r="E267">
        <v>6398798.5</v>
      </c>
      <c r="F267">
        <v>6025418</v>
      </c>
      <c r="G267">
        <v>-373380.5</v>
      </c>
      <c r="H267">
        <v>-5.8351658284664154E-2</v>
      </c>
      <c r="I267">
        <v>31.5</v>
      </c>
      <c r="J267">
        <v>27.236459732055664</v>
      </c>
      <c r="K267">
        <v>-4.2635402679443359</v>
      </c>
      <c r="L267">
        <v>-0.13535048067569733</v>
      </c>
      <c r="M267">
        <v>30.769229888916016</v>
      </c>
      <c r="N267">
        <v>36.363636016845703</v>
      </c>
      <c r="O267">
        <v>5.5944061279296875</v>
      </c>
      <c r="P267">
        <v>0.18181820213794708</v>
      </c>
    </row>
    <row r="268" spans="1:16">
      <c r="A268">
        <v>108112502</v>
      </c>
      <c r="B268" t="s">
        <v>1228</v>
      </c>
      <c r="C268" t="s">
        <v>1961</v>
      </c>
      <c r="D268" t="s">
        <v>2520</v>
      </c>
      <c r="E268">
        <v>51986044</v>
      </c>
      <c r="F268">
        <v>38069800</v>
      </c>
      <c r="G268">
        <v>-13916244</v>
      </c>
      <c r="H268">
        <v>-0.26769191026687622</v>
      </c>
      <c r="I268">
        <v>310</v>
      </c>
      <c r="J268">
        <v>185.34504699707031</v>
      </c>
      <c r="K268">
        <v>-124.65495300292969</v>
      </c>
      <c r="L268">
        <v>-0.40211275219917297</v>
      </c>
      <c r="M268">
        <v>15.627911567687988</v>
      </c>
      <c r="N268">
        <v>26.091817855834961</v>
      </c>
      <c r="O268">
        <v>10.463906288146973</v>
      </c>
      <c r="P268">
        <v>0.66956526041030884</v>
      </c>
    </row>
    <row r="269" spans="1:16">
      <c r="A269">
        <v>107653102</v>
      </c>
      <c r="B269" t="s">
        <v>1229</v>
      </c>
      <c r="C269" t="s">
        <v>1962</v>
      </c>
      <c r="D269" t="s">
        <v>2520</v>
      </c>
      <c r="E269">
        <v>57835828</v>
      </c>
      <c r="F269">
        <v>42039824</v>
      </c>
      <c r="G269">
        <v>-15796004</v>
      </c>
      <c r="H269">
        <v>-0.27311795949935913</v>
      </c>
      <c r="I269">
        <v>475</v>
      </c>
      <c r="J269">
        <v>272.86447143554688</v>
      </c>
      <c r="K269">
        <v>-202.13552856445313</v>
      </c>
      <c r="L269">
        <v>-0.4255484938621521</v>
      </c>
      <c r="M269">
        <v>16.248077392578125</v>
      </c>
      <c r="N269">
        <v>31.403848648071289</v>
      </c>
      <c r="O269">
        <v>15.155771255493164</v>
      </c>
      <c r="P269">
        <v>0.93277323246002197</v>
      </c>
    </row>
    <row r="270" spans="1:16">
      <c r="A270">
        <v>118402603</v>
      </c>
      <c r="B270" t="s">
        <v>1230</v>
      </c>
      <c r="C270" t="s">
        <v>1963</v>
      </c>
      <c r="D270" t="s">
        <v>2520</v>
      </c>
      <c r="E270">
        <v>31869422</v>
      </c>
      <c r="F270">
        <v>27786240</v>
      </c>
      <c r="G270">
        <v>-4083182</v>
      </c>
      <c r="H270">
        <v>-0.12812225520610809</v>
      </c>
      <c r="I270">
        <v>251.5</v>
      </c>
      <c r="J270">
        <v>198.80009460449219</v>
      </c>
      <c r="K270">
        <v>-52.699905395507813</v>
      </c>
      <c r="L270">
        <v>-0.20954236388206482</v>
      </c>
      <c r="M270">
        <v>19.770334243774414</v>
      </c>
      <c r="N270">
        <v>24.813785552978516</v>
      </c>
      <c r="O270">
        <v>5.0434513092041016</v>
      </c>
      <c r="P270">
        <v>0.25510197877883911</v>
      </c>
    </row>
    <row r="271" spans="1:16">
      <c r="A271">
        <v>126510005</v>
      </c>
      <c r="B271" t="s">
        <v>1231</v>
      </c>
      <c r="C271" t="s">
        <v>1964</v>
      </c>
      <c r="D271" t="s">
        <v>2521</v>
      </c>
      <c r="E271">
        <v>9665978</v>
      </c>
      <c r="F271">
        <v>7059229</v>
      </c>
      <c r="G271">
        <v>-2606749</v>
      </c>
      <c r="H271">
        <v>-0.26968291401863098</v>
      </c>
      <c r="I271">
        <v>49.5</v>
      </c>
      <c r="J271">
        <v>27.092123031616211</v>
      </c>
      <c r="K271">
        <v>-22.407876968383789</v>
      </c>
      <c r="L271">
        <v>-0.45268437266349792</v>
      </c>
      <c r="M271">
        <v>19.454456329345703</v>
      </c>
      <c r="N271">
        <v>40.053295135498047</v>
      </c>
      <c r="O271">
        <v>20.598838806152344</v>
      </c>
      <c r="P271">
        <v>1.0588237047195435</v>
      </c>
    </row>
    <row r="272" spans="1:16">
      <c r="A272">
        <v>112283003</v>
      </c>
      <c r="B272" t="s">
        <v>1232</v>
      </c>
      <c r="C272" t="s">
        <v>1965</v>
      </c>
      <c r="D272" t="s">
        <v>2522</v>
      </c>
      <c r="E272">
        <v>42390512</v>
      </c>
      <c r="F272">
        <v>33374292</v>
      </c>
      <c r="G272">
        <v>-9016220</v>
      </c>
      <c r="H272">
        <v>-0.21269428730010986</v>
      </c>
      <c r="I272">
        <v>295</v>
      </c>
      <c r="J272">
        <v>199.7957763671875</v>
      </c>
      <c r="K272">
        <v>-95.2042236328125</v>
      </c>
      <c r="L272">
        <v>-0.32272619009017944</v>
      </c>
      <c r="M272">
        <v>18.015623092651367</v>
      </c>
      <c r="N272">
        <v>28.097761154174805</v>
      </c>
      <c r="O272">
        <v>10.082138061523438</v>
      </c>
      <c r="P272">
        <v>0.55963307619094849</v>
      </c>
    </row>
    <row r="273" spans="1:16">
      <c r="A273">
        <v>101302607</v>
      </c>
      <c r="B273" t="s">
        <v>1233</v>
      </c>
      <c r="C273" t="s">
        <v>1966</v>
      </c>
      <c r="D273" t="s">
        <v>2523</v>
      </c>
      <c r="E273">
        <v>3677609.5</v>
      </c>
      <c r="F273">
        <v>3480863.75</v>
      </c>
      <c r="G273">
        <v>-196745.75</v>
      </c>
      <c r="H273">
        <v>-5.3498271852731705E-2</v>
      </c>
      <c r="I273">
        <v>25.5</v>
      </c>
      <c r="J273">
        <v>22.989063262939453</v>
      </c>
      <c r="K273">
        <v>-2.5109367370605469</v>
      </c>
      <c r="L273">
        <v>-9.8468109965324402E-2</v>
      </c>
      <c r="M273">
        <v>21.857143402099609</v>
      </c>
      <c r="N273">
        <v>23.538461685180664</v>
      </c>
      <c r="O273">
        <v>1.6813182830810547</v>
      </c>
      <c r="P273">
        <v>7.6923057436943054E-2</v>
      </c>
    </row>
    <row r="274" spans="1:16">
      <c r="A274">
        <v>107653203</v>
      </c>
      <c r="B274" t="s">
        <v>1234</v>
      </c>
      <c r="C274" t="s">
        <v>1967</v>
      </c>
      <c r="D274" t="s">
        <v>2524</v>
      </c>
      <c r="E274">
        <v>46766512</v>
      </c>
      <c r="F274">
        <v>31542814</v>
      </c>
      <c r="G274">
        <v>-15223698</v>
      </c>
      <c r="H274">
        <v>-0.32552561163902283</v>
      </c>
      <c r="I274">
        <v>283.5</v>
      </c>
      <c r="J274">
        <v>147.29296875</v>
      </c>
      <c r="K274">
        <v>-136.20703125</v>
      </c>
      <c r="L274">
        <v>-0.48044806718826294</v>
      </c>
      <c r="M274">
        <v>14.886215209960938</v>
      </c>
      <c r="N274">
        <v>28.842041015625</v>
      </c>
      <c r="O274">
        <v>13.955825805664063</v>
      </c>
      <c r="P274">
        <v>0.93749994039535522</v>
      </c>
    </row>
    <row r="275" spans="1:16">
      <c r="A275">
        <v>104432803</v>
      </c>
      <c r="B275" t="s">
        <v>1235</v>
      </c>
      <c r="C275" t="s">
        <v>1968</v>
      </c>
      <c r="D275" t="s">
        <v>2524</v>
      </c>
      <c r="E275">
        <v>21423520</v>
      </c>
      <c r="F275">
        <v>15288575</v>
      </c>
      <c r="G275">
        <v>-6134945</v>
      </c>
      <c r="H275">
        <v>-0.28636494278907776</v>
      </c>
      <c r="I275">
        <v>213.5</v>
      </c>
      <c r="J275">
        <v>130.31440734863281</v>
      </c>
      <c r="K275">
        <v>-83.185592651367188</v>
      </c>
      <c r="L275">
        <v>-0.3896280825138092</v>
      </c>
      <c r="M275">
        <v>14.670122146606445</v>
      </c>
      <c r="N275">
        <v>24.005655288696289</v>
      </c>
      <c r="O275">
        <v>9.3355331420898438</v>
      </c>
      <c r="P275">
        <v>0.636363685131073</v>
      </c>
    </row>
    <row r="276" spans="1:16">
      <c r="A276">
        <v>115503004</v>
      </c>
      <c r="B276" t="s">
        <v>1236</v>
      </c>
      <c r="C276" t="s">
        <v>1969</v>
      </c>
      <c r="D276" t="s">
        <v>2524</v>
      </c>
      <c r="E276">
        <v>14498695</v>
      </c>
      <c r="F276">
        <v>9433588</v>
      </c>
      <c r="G276">
        <v>-5065107</v>
      </c>
      <c r="H276">
        <v>-0.34934917092323303</v>
      </c>
      <c r="I276">
        <v>108</v>
      </c>
      <c r="J276">
        <v>52.970142364501953</v>
      </c>
      <c r="K276">
        <v>-55.029857635498047</v>
      </c>
      <c r="L276">
        <v>-0.50953572988510132</v>
      </c>
      <c r="M276">
        <v>12.487874984741211</v>
      </c>
      <c r="N276">
        <v>24.975749969482422</v>
      </c>
      <c r="O276">
        <v>12.487874984741211</v>
      </c>
      <c r="P276">
        <v>1</v>
      </c>
    </row>
    <row r="277" spans="1:16">
      <c r="A277">
        <v>104432903</v>
      </c>
      <c r="B277" t="s">
        <v>1237</v>
      </c>
      <c r="C277" t="s">
        <v>1970</v>
      </c>
      <c r="D277" t="s">
        <v>2524</v>
      </c>
      <c r="E277">
        <v>40199968</v>
      </c>
      <c r="F277">
        <v>29926996</v>
      </c>
      <c r="G277">
        <v>-10272972</v>
      </c>
      <c r="H277">
        <v>-0.25554677844047546</v>
      </c>
      <c r="I277">
        <v>325</v>
      </c>
      <c r="J277">
        <v>213.8160400390625</v>
      </c>
      <c r="K277">
        <v>-111.1839599609375</v>
      </c>
      <c r="L277">
        <v>-0.34210449457168579</v>
      </c>
      <c r="M277">
        <v>11.031668663024902</v>
      </c>
      <c r="N277">
        <v>17.0941162109375</v>
      </c>
      <c r="O277">
        <v>6.0624475479125977</v>
      </c>
      <c r="P277">
        <v>0.54954946041107178</v>
      </c>
    </row>
    <row r="278" spans="1:16">
      <c r="A278">
        <v>108057079</v>
      </c>
      <c r="B278" t="s">
        <v>1238</v>
      </c>
      <c r="C278" t="s">
        <v>1971</v>
      </c>
      <c r="D278" t="s">
        <v>2525</v>
      </c>
      <c r="E278">
        <v>2392380</v>
      </c>
      <c r="F278">
        <v>1731400</v>
      </c>
      <c r="G278">
        <v>-660980</v>
      </c>
      <c r="H278">
        <v>-0.27628552913665771</v>
      </c>
      <c r="I278">
        <v>29.5</v>
      </c>
      <c r="J278">
        <v>17.29571533203125</v>
      </c>
      <c r="K278">
        <v>-12.20428466796875</v>
      </c>
      <c r="L278">
        <v>-0.41370457410812378</v>
      </c>
      <c r="M278">
        <v>15.143909454345703</v>
      </c>
      <c r="N278">
        <v>33.316600799560547</v>
      </c>
      <c r="O278">
        <v>18.172691345214844</v>
      </c>
      <c r="P278">
        <v>1.2000000476837158</v>
      </c>
    </row>
    <row r="279" spans="1:16">
      <c r="A279">
        <v>115222504</v>
      </c>
      <c r="B279" t="s">
        <v>1239</v>
      </c>
      <c r="C279" t="s">
        <v>1972</v>
      </c>
      <c r="D279" t="s">
        <v>2526</v>
      </c>
      <c r="E279">
        <v>29810168</v>
      </c>
      <c r="F279">
        <v>21539978</v>
      </c>
      <c r="G279">
        <v>-8270190</v>
      </c>
      <c r="H279">
        <v>-0.27742850780487061</v>
      </c>
      <c r="I279">
        <v>159</v>
      </c>
      <c r="J279">
        <v>72.477325439453125</v>
      </c>
      <c r="K279">
        <v>-86.522674560546875</v>
      </c>
      <c r="L279">
        <v>-0.54416775703430176</v>
      </c>
      <c r="M279">
        <v>12.572349548339844</v>
      </c>
      <c r="N279">
        <v>28.736799240112305</v>
      </c>
      <c r="O279">
        <v>16.164449691772461</v>
      </c>
      <c r="P279">
        <v>1.2857142686843872</v>
      </c>
    </row>
    <row r="280" spans="1:16">
      <c r="A280">
        <v>114063503</v>
      </c>
      <c r="B280" t="s">
        <v>1240</v>
      </c>
      <c r="C280" t="s">
        <v>1973</v>
      </c>
      <c r="D280" t="s">
        <v>2526</v>
      </c>
      <c r="E280">
        <v>43192552</v>
      </c>
      <c r="F280">
        <v>25286854</v>
      </c>
      <c r="G280">
        <v>-17905698</v>
      </c>
      <c r="H280">
        <v>-0.41455522179603577</v>
      </c>
      <c r="I280">
        <v>323</v>
      </c>
      <c r="J280">
        <v>133.56617736816406</v>
      </c>
      <c r="K280">
        <v>-189.43382263183594</v>
      </c>
      <c r="L280">
        <v>-0.58648240566253662</v>
      </c>
      <c r="M280">
        <v>14.37678337097168</v>
      </c>
      <c r="N280">
        <v>37.038490295410156</v>
      </c>
      <c r="O280">
        <v>22.661706924438477</v>
      </c>
      <c r="P280">
        <v>1.5762710571289063</v>
      </c>
    </row>
    <row r="281" spans="1:16">
      <c r="A281">
        <v>103024603</v>
      </c>
      <c r="B281" t="s">
        <v>1241</v>
      </c>
      <c r="C281" t="s">
        <v>1974</v>
      </c>
      <c r="D281" t="s">
        <v>2526</v>
      </c>
      <c r="E281">
        <v>53374652</v>
      </c>
      <c r="F281">
        <v>32108274</v>
      </c>
      <c r="G281">
        <v>-21266378</v>
      </c>
      <c r="H281">
        <v>-0.39843592047691345</v>
      </c>
      <c r="I281">
        <v>357.5</v>
      </c>
      <c r="J281">
        <v>157.83758544921875</v>
      </c>
      <c r="K281">
        <v>-199.66241455078125</v>
      </c>
      <c r="L281">
        <v>-0.55849623680114746</v>
      </c>
      <c r="M281">
        <v>14.911317825317383</v>
      </c>
      <c r="N281">
        <v>32.393550872802734</v>
      </c>
      <c r="O281">
        <v>17.482233047485352</v>
      </c>
      <c r="P281">
        <v>1.17241370677948</v>
      </c>
    </row>
    <row r="282" spans="1:16">
      <c r="A282">
        <v>118403003</v>
      </c>
      <c r="B282" t="s">
        <v>1242</v>
      </c>
      <c r="C282" t="s">
        <v>1975</v>
      </c>
      <c r="D282" t="s">
        <v>2526</v>
      </c>
      <c r="E282">
        <v>32889046</v>
      </c>
      <c r="F282">
        <v>23950892</v>
      </c>
      <c r="G282">
        <v>-8938154</v>
      </c>
      <c r="H282">
        <v>-0.27176690101623535</v>
      </c>
      <c r="I282">
        <v>211.5</v>
      </c>
      <c r="J282">
        <v>124.69523620605469</v>
      </c>
      <c r="K282">
        <v>-86.804763793945313</v>
      </c>
      <c r="L282">
        <v>-0.41042441129684448</v>
      </c>
      <c r="M282">
        <v>18.040252685546875</v>
      </c>
      <c r="N282">
        <v>33.027538299560547</v>
      </c>
      <c r="O282">
        <v>14.987285614013672</v>
      </c>
      <c r="P282">
        <v>0.83076918125152588</v>
      </c>
    </row>
    <row r="283" spans="1:16">
      <c r="A283">
        <v>112672803</v>
      </c>
      <c r="B283" t="s">
        <v>1243</v>
      </c>
      <c r="C283" t="s">
        <v>1976</v>
      </c>
      <c r="D283" t="s">
        <v>2526</v>
      </c>
      <c r="E283">
        <v>35692332</v>
      </c>
      <c r="F283">
        <v>23469672</v>
      </c>
      <c r="G283">
        <v>-12222660</v>
      </c>
      <c r="H283">
        <v>-0.34244498610496521</v>
      </c>
      <c r="I283">
        <v>261</v>
      </c>
      <c r="J283">
        <v>128.64227294921875</v>
      </c>
      <c r="K283">
        <v>-132.35772705078125</v>
      </c>
      <c r="L283">
        <v>-0.50711774826049805</v>
      </c>
      <c r="M283">
        <v>16.888748168945313</v>
      </c>
      <c r="N283">
        <v>33.505096435546875</v>
      </c>
      <c r="O283">
        <v>16.616348266601563</v>
      </c>
      <c r="P283">
        <v>0.98387092351913452</v>
      </c>
    </row>
    <row r="284" spans="1:16">
      <c r="A284">
        <v>126512850</v>
      </c>
      <c r="B284" t="s">
        <v>1244</v>
      </c>
      <c r="C284" t="s">
        <v>1977</v>
      </c>
      <c r="D284" t="s">
        <v>2527</v>
      </c>
      <c r="E284">
        <v>7873916</v>
      </c>
      <c r="F284">
        <v>6182157</v>
      </c>
      <c r="G284">
        <v>-1691759</v>
      </c>
      <c r="H284">
        <v>-0.21485611796379089</v>
      </c>
      <c r="I284">
        <v>49.5</v>
      </c>
      <c r="J284">
        <v>34.994106292724609</v>
      </c>
      <c r="K284">
        <v>-14.505893707275391</v>
      </c>
      <c r="L284">
        <v>-0.29304835200309753</v>
      </c>
      <c r="M284">
        <v>20.933666229248047</v>
      </c>
      <c r="N284">
        <v>24.574304580688477</v>
      </c>
      <c r="O284">
        <v>3.6406383514404297</v>
      </c>
      <c r="P284">
        <v>0.17391307651996613</v>
      </c>
    </row>
    <row r="285" spans="1:16">
      <c r="A285">
        <v>105254353</v>
      </c>
      <c r="B285" t="s">
        <v>1245</v>
      </c>
      <c r="C285" t="s">
        <v>1978</v>
      </c>
      <c r="D285" t="s">
        <v>2528</v>
      </c>
      <c r="E285">
        <v>37336672</v>
      </c>
      <c r="F285">
        <v>24299552</v>
      </c>
      <c r="G285">
        <v>-13037120</v>
      </c>
      <c r="H285">
        <v>-0.34917733073234558</v>
      </c>
      <c r="I285">
        <v>261.5</v>
      </c>
      <c r="J285">
        <v>137.875</v>
      </c>
      <c r="K285">
        <v>-123.625</v>
      </c>
      <c r="L285">
        <v>-0.47275334596633911</v>
      </c>
      <c r="M285">
        <v>14.863972663879395</v>
      </c>
      <c r="N285">
        <v>28.73701286315918</v>
      </c>
      <c r="O285">
        <v>13.873040199279785</v>
      </c>
      <c r="P285">
        <v>0.93333327770233154</v>
      </c>
    </row>
    <row r="286" spans="1:16">
      <c r="A286">
        <v>110173504</v>
      </c>
      <c r="B286" t="s">
        <v>1246</v>
      </c>
      <c r="C286" t="s">
        <v>1979</v>
      </c>
      <c r="D286" t="s">
        <v>2528</v>
      </c>
      <c r="E286">
        <v>6439301</v>
      </c>
      <c r="F286">
        <v>3437701</v>
      </c>
      <c r="G286">
        <v>-3001600</v>
      </c>
      <c r="H286">
        <v>-0.46613755822181702</v>
      </c>
      <c r="I286">
        <v>58.5</v>
      </c>
      <c r="J286">
        <v>21.813365936279297</v>
      </c>
      <c r="K286">
        <v>-36.686634063720703</v>
      </c>
      <c r="L286">
        <v>-0.62712192535400391</v>
      </c>
      <c r="M286">
        <v>9.0798215866088867</v>
      </c>
      <c r="N286">
        <v>21.186250686645508</v>
      </c>
      <c r="O286">
        <v>12.106429100036621</v>
      </c>
      <c r="P286">
        <v>1.3333333730697632</v>
      </c>
    </row>
    <row r="287" spans="1:16">
      <c r="A287">
        <v>115222752</v>
      </c>
      <c r="B287" t="s">
        <v>1247</v>
      </c>
      <c r="C287" t="s">
        <v>1980</v>
      </c>
      <c r="D287" t="s">
        <v>2528</v>
      </c>
      <c r="E287">
        <v>151321184</v>
      </c>
      <c r="F287">
        <v>101203376</v>
      </c>
      <c r="G287">
        <v>-50117808</v>
      </c>
      <c r="H287">
        <v>-0.33120152354240417</v>
      </c>
      <c r="I287">
        <v>810</v>
      </c>
      <c r="J287">
        <v>385.76617431640625</v>
      </c>
      <c r="K287">
        <v>-424.23382568359375</v>
      </c>
      <c r="L287">
        <v>-0.52374547719955444</v>
      </c>
      <c r="M287">
        <v>17.011219024658203</v>
      </c>
      <c r="N287">
        <v>42.345130920410156</v>
      </c>
      <c r="O287">
        <v>25.333911895751953</v>
      </c>
      <c r="P287">
        <v>1.4892473220825195</v>
      </c>
    </row>
    <row r="288" spans="1:16">
      <c r="A288">
        <v>123463603</v>
      </c>
      <c r="B288" t="s">
        <v>1248</v>
      </c>
      <c r="C288" t="s">
        <v>1981</v>
      </c>
      <c r="D288" t="s">
        <v>2528</v>
      </c>
      <c r="E288">
        <v>107617744</v>
      </c>
      <c r="F288">
        <v>55150920</v>
      </c>
      <c r="G288">
        <v>-52466824</v>
      </c>
      <c r="H288">
        <v>-0.48752948641777039</v>
      </c>
      <c r="I288">
        <v>716.5</v>
      </c>
      <c r="J288">
        <v>232.21720886230469</v>
      </c>
      <c r="K288">
        <v>-484.28277587890625</v>
      </c>
      <c r="L288">
        <v>-0.67590057849884033</v>
      </c>
      <c r="M288">
        <v>12.308023452758789</v>
      </c>
      <c r="N288">
        <v>39.869579315185547</v>
      </c>
      <c r="O288">
        <v>27.561555862426758</v>
      </c>
      <c r="P288">
        <v>2.2393162250518799</v>
      </c>
    </row>
    <row r="289" spans="1:16">
      <c r="A289">
        <v>125234502</v>
      </c>
      <c r="B289" t="s">
        <v>1249</v>
      </c>
      <c r="C289" t="s">
        <v>1982</v>
      </c>
      <c r="D289" t="s">
        <v>2528</v>
      </c>
      <c r="E289">
        <v>126179904</v>
      </c>
      <c r="F289">
        <v>65890352</v>
      </c>
      <c r="G289">
        <v>-60289552</v>
      </c>
      <c r="H289">
        <v>-0.47780629992485046</v>
      </c>
      <c r="I289">
        <v>842</v>
      </c>
      <c r="J289">
        <v>296.20462036132813</v>
      </c>
      <c r="K289">
        <v>-545.79541015625</v>
      </c>
      <c r="L289">
        <v>-0.64821308851242065</v>
      </c>
      <c r="M289">
        <v>16.181631088256836</v>
      </c>
      <c r="N289">
        <v>52.112495422363281</v>
      </c>
      <c r="O289">
        <v>35.930862426757813</v>
      </c>
      <c r="P289">
        <v>2.2204723358154297</v>
      </c>
    </row>
    <row r="290" spans="1:16">
      <c r="A290">
        <v>118403302</v>
      </c>
      <c r="B290" t="s">
        <v>1250</v>
      </c>
      <c r="C290" t="s">
        <v>1983</v>
      </c>
      <c r="D290" t="s">
        <v>2528</v>
      </c>
      <c r="E290">
        <v>176823776</v>
      </c>
      <c r="F290">
        <v>155827616</v>
      </c>
      <c r="G290">
        <v>-20996160</v>
      </c>
      <c r="H290">
        <v>-0.11874059587717056</v>
      </c>
      <c r="I290">
        <v>1254</v>
      </c>
      <c r="J290">
        <v>991.666259765625</v>
      </c>
      <c r="K290">
        <v>-262.333740234375</v>
      </c>
      <c r="L290">
        <v>-0.20919756591320038</v>
      </c>
      <c r="M290">
        <v>16.980367660522461</v>
      </c>
      <c r="N290">
        <v>22.705177307128906</v>
      </c>
      <c r="O290">
        <v>5.7248096466064453</v>
      </c>
      <c r="P290">
        <v>0.33714285492897034</v>
      </c>
    </row>
    <row r="291" spans="1:16">
      <c r="A291">
        <v>107653802</v>
      </c>
      <c r="B291" t="s">
        <v>1251</v>
      </c>
      <c r="C291" t="s">
        <v>1984</v>
      </c>
      <c r="D291" t="s">
        <v>2528</v>
      </c>
      <c r="E291">
        <v>97816616</v>
      </c>
      <c r="F291">
        <v>63801960</v>
      </c>
      <c r="G291">
        <v>-34014656</v>
      </c>
      <c r="H291">
        <v>-0.34773904085159302</v>
      </c>
      <c r="I291">
        <v>572</v>
      </c>
      <c r="J291">
        <v>298.18307495117188</v>
      </c>
      <c r="K291">
        <v>-273.81692504882813</v>
      </c>
      <c r="L291">
        <v>-0.4787009060382843</v>
      </c>
      <c r="M291">
        <v>16.156885147094727</v>
      </c>
      <c r="N291">
        <v>31.505928039550781</v>
      </c>
      <c r="O291">
        <v>15.349042892456055</v>
      </c>
      <c r="P291">
        <v>0.9500001072883606</v>
      </c>
    </row>
    <row r="292" spans="1:16">
      <c r="A292">
        <v>113363103</v>
      </c>
      <c r="B292" t="s">
        <v>1252</v>
      </c>
      <c r="C292" t="s">
        <v>1985</v>
      </c>
      <c r="D292" t="s">
        <v>2528</v>
      </c>
      <c r="E292">
        <v>125416624</v>
      </c>
      <c r="F292">
        <v>80961344</v>
      </c>
      <c r="G292">
        <v>-44455280</v>
      </c>
      <c r="H292">
        <v>-0.35446083545684814</v>
      </c>
      <c r="I292">
        <v>938</v>
      </c>
      <c r="J292">
        <v>479.08709716796875</v>
      </c>
      <c r="K292">
        <v>-458.91290283203125</v>
      </c>
      <c r="L292">
        <v>-0.48924615979194641</v>
      </c>
      <c r="M292">
        <v>15.353025436401367</v>
      </c>
      <c r="N292">
        <v>30.57649040222168</v>
      </c>
      <c r="O292">
        <v>15.223464965820313</v>
      </c>
      <c r="P292">
        <v>0.99156123399734497</v>
      </c>
    </row>
    <row r="293" spans="1:16">
      <c r="A293">
        <v>104433303</v>
      </c>
      <c r="B293" t="s">
        <v>1253</v>
      </c>
      <c r="C293" t="s">
        <v>1986</v>
      </c>
      <c r="D293" t="s">
        <v>2528</v>
      </c>
      <c r="E293">
        <v>32550756</v>
      </c>
      <c r="F293">
        <v>23404280</v>
      </c>
      <c r="G293">
        <v>-9146476</v>
      </c>
      <c r="H293">
        <v>-0.28099119663238525</v>
      </c>
      <c r="I293">
        <v>237</v>
      </c>
      <c r="J293">
        <v>144.24072265625</v>
      </c>
      <c r="K293">
        <v>-92.75927734375</v>
      </c>
      <c r="L293">
        <v>-0.39138936996459961</v>
      </c>
      <c r="M293">
        <v>17.799694061279297</v>
      </c>
      <c r="N293">
        <v>30.440057754516602</v>
      </c>
      <c r="O293">
        <v>12.640363693237305</v>
      </c>
      <c r="P293">
        <v>0.71014499664306641</v>
      </c>
    </row>
    <row r="294" spans="1:16">
      <c r="A294">
        <v>103024753</v>
      </c>
      <c r="B294" t="s">
        <v>1254</v>
      </c>
      <c r="C294" t="s">
        <v>1987</v>
      </c>
      <c r="D294" t="s">
        <v>2528</v>
      </c>
      <c r="E294">
        <v>44294536</v>
      </c>
      <c r="F294">
        <v>28399984</v>
      </c>
      <c r="G294">
        <v>-15894552</v>
      </c>
      <c r="H294">
        <v>-0.35883775353431702</v>
      </c>
      <c r="I294">
        <v>315.5</v>
      </c>
      <c r="J294">
        <v>152.24746704101563</v>
      </c>
      <c r="K294">
        <v>-163.25253295898438</v>
      </c>
      <c r="L294">
        <v>-0.51744067668914795</v>
      </c>
      <c r="M294">
        <v>14.257164001464844</v>
      </c>
      <c r="N294">
        <v>28.348546981811523</v>
      </c>
      <c r="O294">
        <v>14.09138298034668</v>
      </c>
      <c r="P294">
        <v>0.9883720874786377</v>
      </c>
    </row>
    <row r="295" spans="1:16">
      <c r="A295">
        <v>108073503</v>
      </c>
      <c r="B295" t="s">
        <v>1255</v>
      </c>
      <c r="C295" t="s">
        <v>1988</v>
      </c>
      <c r="D295" t="s">
        <v>2528</v>
      </c>
      <c r="E295">
        <v>50431960</v>
      </c>
      <c r="F295">
        <v>38847592</v>
      </c>
      <c r="G295">
        <v>-11584368</v>
      </c>
      <c r="H295">
        <v>-0.2297029048204422</v>
      </c>
      <c r="I295">
        <v>454.5</v>
      </c>
      <c r="J295">
        <v>302.651123046875</v>
      </c>
      <c r="K295">
        <v>-151.848876953125</v>
      </c>
      <c r="L295">
        <v>-0.33410093188285828</v>
      </c>
      <c r="M295">
        <v>14.879951477050781</v>
      </c>
      <c r="N295">
        <v>24.233064651489258</v>
      </c>
      <c r="O295">
        <v>9.3531131744384766</v>
      </c>
      <c r="P295">
        <v>0.62857151031494141</v>
      </c>
    </row>
    <row r="296" spans="1:16">
      <c r="A296">
        <v>128323303</v>
      </c>
      <c r="B296" t="s">
        <v>1256</v>
      </c>
      <c r="C296" t="s">
        <v>1989</v>
      </c>
      <c r="D296" t="s">
        <v>2528</v>
      </c>
      <c r="E296">
        <v>16739817</v>
      </c>
      <c r="F296">
        <v>9891427</v>
      </c>
      <c r="G296">
        <v>-6848390</v>
      </c>
      <c r="H296">
        <v>-0.40910780429840088</v>
      </c>
      <c r="I296">
        <v>117.5</v>
      </c>
      <c r="J296">
        <v>47.903556823730469</v>
      </c>
      <c r="K296">
        <v>-69.596443176269531</v>
      </c>
      <c r="L296">
        <v>-0.59231013059616089</v>
      </c>
      <c r="M296">
        <v>14.183567047119141</v>
      </c>
      <c r="N296">
        <v>32.731307983398438</v>
      </c>
      <c r="O296">
        <v>18.547740936279297</v>
      </c>
      <c r="P296">
        <v>1.307692289352417</v>
      </c>
    </row>
    <row r="297" spans="1:16">
      <c r="A297">
        <v>127044103</v>
      </c>
      <c r="B297" t="s">
        <v>1257</v>
      </c>
      <c r="C297" t="s">
        <v>1990</v>
      </c>
      <c r="D297" t="s">
        <v>2528</v>
      </c>
      <c r="E297">
        <v>42270356</v>
      </c>
      <c r="F297">
        <v>25764920</v>
      </c>
      <c r="G297">
        <v>-16505436</v>
      </c>
      <c r="H297">
        <v>-0.39047306776046753</v>
      </c>
      <c r="I297">
        <v>328.5</v>
      </c>
      <c r="J297">
        <v>157.37631225585938</v>
      </c>
      <c r="K297">
        <v>-171.12368774414063</v>
      </c>
      <c r="L297">
        <v>-0.52092444896697998</v>
      </c>
      <c r="M297">
        <v>14.377446174621582</v>
      </c>
      <c r="N297">
        <v>29.700777053833008</v>
      </c>
      <c r="O297">
        <v>15.323330879211426</v>
      </c>
      <c r="P297">
        <v>1.0657894611358643</v>
      </c>
    </row>
    <row r="298" spans="1:16">
      <c r="A298">
        <v>119355028</v>
      </c>
      <c r="B298" t="s">
        <v>1258</v>
      </c>
      <c r="C298" t="s">
        <v>1991</v>
      </c>
      <c r="D298" t="s">
        <v>2529</v>
      </c>
      <c r="E298">
        <v>3841864.25</v>
      </c>
      <c r="F298">
        <v>2340150.25</v>
      </c>
      <c r="G298">
        <v>-1501714</v>
      </c>
      <c r="H298">
        <v>-0.39088159799575806</v>
      </c>
      <c r="I298">
        <v>48</v>
      </c>
      <c r="J298">
        <v>20.308158874511719</v>
      </c>
      <c r="K298">
        <v>-27.691841125488281</v>
      </c>
      <c r="L298">
        <v>-0.57691335678100586</v>
      </c>
      <c r="M298">
        <v>9.1073598861694336</v>
      </c>
      <c r="N298">
        <v>22.768400192260742</v>
      </c>
      <c r="O298">
        <v>13.661040306091309</v>
      </c>
      <c r="P298">
        <v>1.5</v>
      </c>
    </row>
    <row r="299" spans="1:16">
      <c r="A299">
        <v>111312503</v>
      </c>
      <c r="B299" t="s">
        <v>1259</v>
      </c>
      <c r="C299" t="s">
        <v>1992</v>
      </c>
      <c r="D299" t="s">
        <v>2530</v>
      </c>
      <c r="E299">
        <v>46837968</v>
      </c>
      <c r="F299">
        <v>40118488</v>
      </c>
      <c r="G299">
        <v>-6719480</v>
      </c>
      <c r="H299">
        <v>-0.14346224069595337</v>
      </c>
      <c r="I299">
        <v>266</v>
      </c>
      <c r="J299">
        <v>180.94093322753906</v>
      </c>
      <c r="K299">
        <v>-85.059066772460938</v>
      </c>
      <c r="L299">
        <v>-0.3197709321975708</v>
      </c>
      <c r="M299">
        <v>13.23799991607666</v>
      </c>
      <c r="N299">
        <v>19.208078384399414</v>
      </c>
      <c r="O299">
        <v>5.9700784683227539</v>
      </c>
      <c r="P299">
        <v>0.45098039507865906</v>
      </c>
    </row>
    <row r="300" spans="1:16">
      <c r="A300">
        <v>111312607</v>
      </c>
      <c r="B300" t="s">
        <v>1260</v>
      </c>
      <c r="C300" t="s">
        <v>1992</v>
      </c>
      <c r="D300" t="s">
        <v>2531</v>
      </c>
      <c r="E300">
        <v>2569239.75</v>
      </c>
      <c r="F300">
        <v>2754449</v>
      </c>
      <c r="G300">
        <v>185209.25</v>
      </c>
      <c r="H300">
        <v>7.2087183594703674E-2</v>
      </c>
      <c r="I300">
        <v>22.5</v>
      </c>
      <c r="J300">
        <v>22.5</v>
      </c>
      <c r="K300">
        <v>0</v>
      </c>
      <c r="L300">
        <v>0</v>
      </c>
      <c r="M300">
        <v>23.916666030883789</v>
      </c>
      <c r="N300">
        <v>23.916666030883789</v>
      </c>
      <c r="O300">
        <v>0</v>
      </c>
      <c r="P300">
        <v>0</v>
      </c>
    </row>
    <row r="301" spans="1:16">
      <c r="A301">
        <v>126512980</v>
      </c>
      <c r="B301" t="s">
        <v>1261</v>
      </c>
      <c r="C301" t="s">
        <v>1993</v>
      </c>
      <c r="D301" t="s">
        <v>2532</v>
      </c>
      <c r="E301">
        <v>8374721</v>
      </c>
      <c r="F301">
        <v>5931268</v>
      </c>
      <c r="G301">
        <v>-2443453</v>
      </c>
      <c r="H301">
        <v>-0.29176530241966248</v>
      </c>
      <c r="I301">
        <v>58</v>
      </c>
      <c r="J301">
        <v>28.069995880126953</v>
      </c>
      <c r="K301">
        <v>-29.930004119873047</v>
      </c>
      <c r="L301">
        <v>-0.51603454351425171</v>
      </c>
      <c r="M301">
        <v>18.289289474487305</v>
      </c>
      <c r="N301">
        <v>51.542545318603516</v>
      </c>
      <c r="O301">
        <v>33.253257751464844</v>
      </c>
      <c r="P301">
        <v>1.8181819915771484</v>
      </c>
    </row>
    <row r="302" spans="1:16">
      <c r="A302">
        <v>126513510</v>
      </c>
      <c r="B302" t="s">
        <v>1262</v>
      </c>
      <c r="C302" t="s">
        <v>1993</v>
      </c>
      <c r="D302" t="s">
        <v>2532</v>
      </c>
      <c r="E302">
        <v>13050987</v>
      </c>
      <c r="F302">
        <v>9155968</v>
      </c>
      <c r="G302">
        <v>-3895019</v>
      </c>
      <c r="H302">
        <v>-0.29844632744789124</v>
      </c>
      <c r="I302">
        <v>91</v>
      </c>
      <c r="J302">
        <v>47.752861022949219</v>
      </c>
      <c r="K302">
        <v>-43.247138977050781</v>
      </c>
      <c r="L302">
        <v>-0.47524330019950867</v>
      </c>
      <c r="M302">
        <v>15.407301902770996</v>
      </c>
      <c r="N302">
        <v>32.663478851318359</v>
      </c>
      <c r="O302">
        <v>17.256175994873047</v>
      </c>
      <c r="P302">
        <v>1.119999885559082</v>
      </c>
    </row>
    <row r="303" spans="1:16">
      <c r="A303">
        <v>126512039</v>
      </c>
      <c r="B303" t="s">
        <v>1263</v>
      </c>
      <c r="C303" t="s">
        <v>1993</v>
      </c>
      <c r="D303" t="s">
        <v>2532</v>
      </c>
      <c r="E303">
        <v>9824687</v>
      </c>
      <c r="F303">
        <v>6355156</v>
      </c>
      <c r="G303">
        <v>-3469531</v>
      </c>
      <c r="H303">
        <v>-0.35314416885375977</v>
      </c>
      <c r="I303">
        <v>68.5</v>
      </c>
      <c r="J303">
        <v>28.256521224975586</v>
      </c>
      <c r="K303">
        <v>-40.243476867675781</v>
      </c>
      <c r="L303">
        <v>-0.58749604225158691</v>
      </c>
      <c r="M303">
        <v>14.771512031555176</v>
      </c>
      <c r="N303">
        <v>40.375465393066406</v>
      </c>
      <c r="O303">
        <v>25.603954315185547</v>
      </c>
      <c r="P303">
        <v>1.7333332300186157</v>
      </c>
    </row>
    <row r="304" spans="1:16">
      <c r="A304">
        <v>128323703</v>
      </c>
      <c r="B304" t="s">
        <v>1264</v>
      </c>
      <c r="C304" t="s">
        <v>1994</v>
      </c>
      <c r="D304" t="s">
        <v>2533</v>
      </c>
      <c r="E304">
        <v>55129052</v>
      </c>
      <c r="F304">
        <v>33855688</v>
      </c>
      <c r="G304">
        <v>-21273364</v>
      </c>
      <c r="H304">
        <v>-0.38588300347328186</v>
      </c>
      <c r="I304">
        <v>348.5</v>
      </c>
      <c r="J304">
        <v>172.82994079589844</v>
      </c>
      <c r="K304">
        <v>-175.67005920410156</v>
      </c>
      <c r="L304">
        <v>-0.50407475233078003</v>
      </c>
      <c r="M304">
        <v>15.164254188537598</v>
      </c>
      <c r="N304">
        <v>30.489830017089844</v>
      </c>
      <c r="O304">
        <v>15.325575828552246</v>
      </c>
      <c r="P304">
        <v>1.0106382369995117</v>
      </c>
    </row>
    <row r="305" spans="1:16">
      <c r="A305">
        <v>128324207</v>
      </c>
      <c r="B305" t="s">
        <v>1265</v>
      </c>
      <c r="C305" t="s">
        <v>1994</v>
      </c>
      <c r="D305" t="s">
        <v>2534</v>
      </c>
      <c r="E305">
        <v>6321239.5</v>
      </c>
      <c r="F305">
        <v>5749029.5</v>
      </c>
      <c r="G305">
        <v>-572210</v>
      </c>
      <c r="H305">
        <v>-9.0521804988384247E-2</v>
      </c>
      <c r="I305">
        <v>36</v>
      </c>
      <c r="J305">
        <v>30.07666015625</v>
      </c>
      <c r="K305">
        <v>-5.92333984375</v>
      </c>
      <c r="L305">
        <v>-0.1645372211933136</v>
      </c>
      <c r="M305">
        <v>29.75</v>
      </c>
      <c r="N305">
        <v>36.615383148193359</v>
      </c>
      <c r="O305">
        <v>6.8653831481933594</v>
      </c>
      <c r="P305">
        <v>0.23076918721199036</v>
      </c>
    </row>
    <row r="306" spans="1:16">
      <c r="A306">
        <v>115220001</v>
      </c>
      <c r="B306" t="s">
        <v>1266</v>
      </c>
      <c r="C306" t="s">
        <v>1995</v>
      </c>
      <c r="D306" t="s">
        <v>2535</v>
      </c>
      <c r="E306">
        <v>3182224</v>
      </c>
      <c r="F306">
        <v>2452274</v>
      </c>
      <c r="G306">
        <v>-729950</v>
      </c>
      <c r="H306">
        <v>-0.22938360273838043</v>
      </c>
      <c r="I306">
        <v>26</v>
      </c>
      <c r="J306">
        <v>15.036569595336914</v>
      </c>
      <c r="K306">
        <v>-10.963430404663086</v>
      </c>
      <c r="L306">
        <v>-0.42167040705680847</v>
      </c>
      <c r="M306">
        <v>14.025722503662109</v>
      </c>
      <c r="N306">
        <v>19.420230865478516</v>
      </c>
      <c r="O306">
        <v>5.3945083618164063</v>
      </c>
      <c r="P306">
        <v>0.38461536169052124</v>
      </c>
    </row>
    <row r="307" spans="1:16">
      <c r="A307">
        <v>121395526</v>
      </c>
      <c r="B307" t="s">
        <v>1267</v>
      </c>
      <c r="C307" t="s">
        <v>1996</v>
      </c>
      <c r="D307" t="s">
        <v>2535</v>
      </c>
      <c r="E307">
        <v>7848842</v>
      </c>
      <c r="F307">
        <v>5680366.5</v>
      </c>
      <c r="G307">
        <v>-2168475.5</v>
      </c>
      <c r="H307">
        <v>-0.27627965807914734</v>
      </c>
      <c r="I307">
        <v>51</v>
      </c>
      <c r="J307">
        <v>29.113250732421875</v>
      </c>
      <c r="K307">
        <v>-21.886749267578125</v>
      </c>
      <c r="L307">
        <v>-0.42915195226669312</v>
      </c>
      <c r="M307">
        <v>19.908607482910156</v>
      </c>
      <c r="N307">
        <v>39.817214965820313</v>
      </c>
      <c r="O307">
        <v>19.908607482910156</v>
      </c>
      <c r="P307">
        <v>1</v>
      </c>
    </row>
    <row r="308" spans="1:16">
      <c r="A308">
        <v>126513070</v>
      </c>
      <c r="B308" t="s">
        <v>1268</v>
      </c>
      <c r="C308" t="s">
        <v>1997</v>
      </c>
      <c r="D308" t="s">
        <v>2535</v>
      </c>
      <c r="E308">
        <v>5271358</v>
      </c>
      <c r="F308">
        <v>3565620</v>
      </c>
      <c r="G308">
        <v>-1705738</v>
      </c>
      <c r="H308">
        <v>-0.32358607649803162</v>
      </c>
      <c r="I308">
        <v>32</v>
      </c>
      <c r="J308">
        <v>11.708767890930176</v>
      </c>
      <c r="K308">
        <v>-20.291233062744141</v>
      </c>
      <c r="L308">
        <v>-0.63410103321075439</v>
      </c>
      <c r="M308">
        <v>12.29240894317627</v>
      </c>
      <c r="N308">
        <v>38.633285522460938</v>
      </c>
      <c r="O308">
        <v>26.340877532958984</v>
      </c>
      <c r="P308">
        <v>2.1428570747375488</v>
      </c>
    </row>
    <row r="309" spans="1:16">
      <c r="A309">
        <v>124152637</v>
      </c>
      <c r="B309" t="s">
        <v>1269</v>
      </c>
      <c r="C309" t="s">
        <v>1998</v>
      </c>
      <c r="D309" t="s">
        <v>2535</v>
      </c>
      <c r="E309">
        <v>30753088</v>
      </c>
      <c r="F309">
        <v>18146140</v>
      </c>
      <c r="G309">
        <v>-12606948</v>
      </c>
      <c r="H309">
        <v>-0.40994086861610413</v>
      </c>
      <c r="I309">
        <v>190</v>
      </c>
      <c r="J309">
        <v>30.041702270507813</v>
      </c>
      <c r="K309">
        <v>-159.95829772949219</v>
      </c>
      <c r="L309">
        <v>-0.84188580513000488</v>
      </c>
      <c r="M309">
        <v>18.890920639038086</v>
      </c>
      <c r="N309">
        <v>127.19886779785156</v>
      </c>
      <c r="O309">
        <v>108.30794525146484</v>
      </c>
      <c r="P309">
        <v>5.7333335876464844</v>
      </c>
    </row>
    <row r="310" spans="1:16">
      <c r="A310">
        <v>125235103</v>
      </c>
      <c r="B310" t="s">
        <v>1270</v>
      </c>
      <c r="C310" t="s">
        <v>1999</v>
      </c>
      <c r="D310" t="s">
        <v>2536</v>
      </c>
      <c r="E310">
        <v>68505328</v>
      </c>
      <c r="F310">
        <v>35738416</v>
      </c>
      <c r="G310">
        <v>-32766912</v>
      </c>
      <c r="H310">
        <v>-0.47831186652183533</v>
      </c>
      <c r="I310">
        <v>495</v>
      </c>
      <c r="J310">
        <v>173.9560546875</v>
      </c>
      <c r="K310">
        <v>-321.0439453125</v>
      </c>
      <c r="L310">
        <v>-0.64857363700866699</v>
      </c>
      <c r="M310">
        <v>12.652889251708984</v>
      </c>
      <c r="N310">
        <v>37.541538238525391</v>
      </c>
      <c r="O310">
        <v>24.888648986816406</v>
      </c>
      <c r="P310">
        <v>1.9670329093933105</v>
      </c>
    </row>
    <row r="311" spans="1:16">
      <c r="A311">
        <v>101000000</v>
      </c>
      <c r="B311" t="s">
        <v>1271</v>
      </c>
      <c r="C311" t="s">
        <v>2000</v>
      </c>
      <c r="D311" t="s">
        <v>2537</v>
      </c>
      <c r="E311">
        <v>63400984</v>
      </c>
      <c r="F311">
        <v>50605592</v>
      </c>
      <c r="G311">
        <v>-12795392</v>
      </c>
      <c r="H311">
        <v>-0.20181693136692047</v>
      </c>
      <c r="I311">
        <v>480</v>
      </c>
      <c r="J311">
        <v>348.67303466796875</v>
      </c>
      <c r="K311">
        <v>-131.32696533203125</v>
      </c>
      <c r="L311">
        <v>-0.2735978364944458</v>
      </c>
      <c r="M311">
        <v>2.1824817657470703</v>
      </c>
      <c r="N311">
        <v>3.1808509826660156</v>
      </c>
      <c r="O311">
        <v>0.99836921691894531</v>
      </c>
      <c r="P311">
        <v>0.45744675397872925</v>
      </c>
    </row>
    <row r="312" spans="1:16">
      <c r="A312">
        <v>105256553</v>
      </c>
      <c r="B312" t="s">
        <v>1272</v>
      </c>
      <c r="C312" t="s">
        <v>2001</v>
      </c>
      <c r="D312" t="s">
        <v>2538</v>
      </c>
      <c r="E312">
        <v>35326912</v>
      </c>
      <c r="F312">
        <v>27881596</v>
      </c>
      <c r="G312">
        <v>-7445316</v>
      </c>
      <c r="H312">
        <v>-0.21075479686260223</v>
      </c>
      <c r="I312">
        <v>142.5</v>
      </c>
      <c r="J312">
        <v>62.194709777832031</v>
      </c>
      <c r="K312">
        <v>-80.305290222167969</v>
      </c>
      <c r="L312">
        <v>-0.56354588270187378</v>
      </c>
      <c r="M312">
        <v>14.929481506347656</v>
      </c>
      <c r="N312">
        <v>32.609130859375</v>
      </c>
      <c r="O312">
        <v>17.679649353027344</v>
      </c>
      <c r="P312">
        <v>1.1842105388641357</v>
      </c>
    </row>
    <row r="313" spans="1:16">
      <c r="A313">
        <v>104433604</v>
      </c>
      <c r="B313" t="s">
        <v>1273</v>
      </c>
      <c r="C313" t="s">
        <v>2002</v>
      </c>
      <c r="D313" t="s">
        <v>2538</v>
      </c>
      <c r="E313">
        <v>9404969</v>
      </c>
      <c r="F313">
        <v>5341555.5</v>
      </c>
      <c r="G313">
        <v>-4063413.5</v>
      </c>
      <c r="H313">
        <v>-0.43204963207244873</v>
      </c>
      <c r="I313">
        <v>80.5</v>
      </c>
      <c r="J313">
        <v>33.827751159667969</v>
      </c>
      <c r="K313">
        <v>-46.672248840332031</v>
      </c>
      <c r="L313">
        <v>-0.57977950572967529</v>
      </c>
      <c r="M313">
        <v>10.989774703979492</v>
      </c>
      <c r="N313">
        <v>24.421722412109375</v>
      </c>
      <c r="O313">
        <v>13.431947708129883</v>
      </c>
      <c r="P313">
        <v>1.2222223281860352</v>
      </c>
    </row>
    <row r="314" spans="1:16">
      <c r="A314">
        <v>107654103</v>
      </c>
      <c r="B314" t="s">
        <v>1274</v>
      </c>
      <c r="C314" t="s">
        <v>2003</v>
      </c>
      <c r="D314" t="s">
        <v>2538</v>
      </c>
      <c r="E314">
        <v>20363668</v>
      </c>
      <c r="F314">
        <v>12436361</v>
      </c>
      <c r="G314">
        <v>-7927307</v>
      </c>
      <c r="H314">
        <v>-0.38928678631782532</v>
      </c>
      <c r="I314">
        <v>128</v>
      </c>
      <c r="J314">
        <v>48.5606689453125</v>
      </c>
      <c r="K314">
        <v>-79.4393310546875</v>
      </c>
      <c r="L314">
        <v>-0.62061977386474609</v>
      </c>
      <c r="M314">
        <v>13.623116493225098</v>
      </c>
      <c r="N314">
        <v>34.965999603271484</v>
      </c>
      <c r="O314">
        <v>21.342884063720703</v>
      </c>
      <c r="P314">
        <v>1.5666667222976685</v>
      </c>
    </row>
    <row r="315" spans="1:16">
      <c r="A315">
        <v>106333407</v>
      </c>
      <c r="B315" t="s">
        <v>1275</v>
      </c>
      <c r="C315" t="s">
        <v>2004</v>
      </c>
      <c r="D315" t="s">
        <v>2539</v>
      </c>
      <c r="E315">
        <v>7796975</v>
      </c>
      <c r="F315">
        <v>4189586</v>
      </c>
      <c r="G315">
        <v>-3607389</v>
      </c>
      <c r="H315">
        <v>-0.46266520023345947</v>
      </c>
      <c r="I315">
        <v>60</v>
      </c>
      <c r="J315">
        <v>17.76262092590332</v>
      </c>
      <c r="K315">
        <v>-42.237380981445313</v>
      </c>
      <c r="L315">
        <v>-0.70395636558532715</v>
      </c>
      <c r="M315">
        <v>10.685714721679688</v>
      </c>
      <c r="N315">
        <v>37.400001525878906</v>
      </c>
      <c r="O315">
        <v>26.714286804199219</v>
      </c>
      <c r="P315">
        <v>2.5</v>
      </c>
    </row>
    <row r="316" spans="1:16">
      <c r="A316">
        <v>101303503</v>
      </c>
      <c r="B316" t="s">
        <v>1276</v>
      </c>
      <c r="C316" t="s">
        <v>2005</v>
      </c>
      <c r="D316" t="s">
        <v>2540</v>
      </c>
      <c r="E316">
        <v>15376453</v>
      </c>
      <c r="F316">
        <v>9298441</v>
      </c>
      <c r="G316">
        <v>-6078012</v>
      </c>
      <c r="H316">
        <v>-0.39528051018714905</v>
      </c>
      <c r="I316">
        <v>99</v>
      </c>
      <c r="J316">
        <v>41.876804351806641</v>
      </c>
      <c r="K316">
        <v>-57.123195648193359</v>
      </c>
      <c r="L316">
        <v>-0.57700198888778687</v>
      </c>
      <c r="M316">
        <v>13.954160690307617</v>
      </c>
      <c r="N316">
        <v>32.559707641601563</v>
      </c>
      <c r="O316">
        <v>18.605546951293945</v>
      </c>
      <c r="P316">
        <v>1.3333332538604736</v>
      </c>
    </row>
    <row r="317" spans="1:16">
      <c r="A317">
        <v>123463803</v>
      </c>
      <c r="B317" t="s">
        <v>1277</v>
      </c>
      <c r="C317" t="s">
        <v>2006</v>
      </c>
      <c r="D317" t="s">
        <v>2540</v>
      </c>
      <c r="E317">
        <v>16736662</v>
      </c>
      <c r="F317">
        <v>8790552</v>
      </c>
      <c r="G317">
        <v>-7946110</v>
      </c>
      <c r="H317">
        <v>-0.47477269172668457</v>
      </c>
      <c r="I317">
        <v>110</v>
      </c>
      <c r="J317">
        <v>35.310451507568359</v>
      </c>
      <c r="K317">
        <v>-74.689544677734375</v>
      </c>
      <c r="L317">
        <v>-0.67899584770202637</v>
      </c>
      <c r="M317">
        <v>12.869754791259766</v>
      </c>
      <c r="N317">
        <v>38.609264373779297</v>
      </c>
      <c r="O317">
        <v>25.739509582519531</v>
      </c>
      <c r="P317">
        <v>2</v>
      </c>
    </row>
    <row r="318" spans="1:16">
      <c r="A318">
        <v>117414003</v>
      </c>
      <c r="B318" t="s">
        <v>1278</v>
      </c>
      <c r="C318" t="s">
        <v>2007</v>
      </c>
      <c r="D318" t="s">
        <v>2540</v>
      </c>
      <c r="E318">
        <v>42776504</v>
      </c>
      <c r="F318">
        <v>28586496</v>
      </c>
      <c r="G318">
        <v>-14190008</v>
      </c>
      <c r="H318">
        <v>-0.33172434568405151</v>
      </c>
      <c r="I318">
        <v>286</v>
      </c>
      <c r="J318">
        <v>155.84066772460938</v>
      </c>
      <c r="K318">
        <v>-130.15933227539063</v>
      </c>
      <c r="L318">
        <v>-0.45510256290435791</v>
      </c>
      <c r="M318">
        <v>15.942706108093262</v>
      </c>
      <c r="N318">
        <v>29.03849983215332</v>
      </c>
      <c r="O318">
        <v>13.095793724060059</v>
      </c>
      <c r="P318">
        <v>0.82142853736877441</v>
      </c>
    </row>
    <row r="319" spans="1:16">
      <c r="A319">
        <v>121135003</v>
      </c>
      <c r="B319" t="s">
        <v>1279</v>
      </c>
      <c r="C319" t="s">
        <v>2008</v>
      </c>
      <c r="D319" t="s">
        <v>2540</v>
      </c>
      <c r="E319">
        <v>55103284</v>
      </c>
      <c r="F319">
        <v>36882876</v>
      </c>
      <c r="G319">
        <v>-18220408</v>
      </c>
      <c r="H319">
        <v>-0.33065921068191528</v>
      </c>
      <c r="I319">
        <v>286.5</v>
      </c>
      <c r="J319">
        <v>107.53076171875</v>
      </c>
      <c r="K319">
        <v>-178.96923828125</v>
      </c>
      <c r="L319">
        <v>-0.62467449903488159</v>
      </c>
      <c r="M319">
        <v>15.488397598266602</v>
      </c>
      <c r="N319">
        <v>46.149101257324219</v>
      </c>
      <c r="O319">
        <v>30.660703659057617</v>
      </c>
      <c r="P319">
        <v>1.9795917272567749</v>
      </c>
    </row>
    <row r="320" spans="1:16">
      <c r="A320">
        <v>133513315</v>
      </c>
      <c r="B320" t="s">
        <v>1280</v>
      </c>
      <c r="C320" t="s">
        <v>2009</v>
      </c>
      <c r="D320" t="s">
        <v>2541</v>
      </c>
      <c r="E320">
        <v>15737428</v>
      </c>
      <c r="F320">
        <v>10247194</v>
      </c>
      <c r="G320">
        <v>-5490234</v>
      </c>
      <c r="H320">
        <v>-0.34886476397514343</v>
      </c>
      <c r="I320">
        <v>126</v>
      </c>
      <c r="J320">
        <v>31.582286834716797</v>
      </c>
      <c r="K320">
        <v>-94.417709350585938</v>
      </c>
      <c r="L320">
        <v>-0.74934691190719604</v>
      </c>
      <c r="M320">
        <v>14.547720909118652</v>
      </c>
      <c r="N320">
        <v>73.950920104980469</v>
      </c>
      <c r="O320">
        <v>59.4031982421875</v>
      </c>
      <c r="P320">
        <v>4.0833334922790527</v>
      </c>
    </row>
    <row r="321" spans="1:16">
      <c r="A321">
        <v>109243503</v>
      </c>
      <c r="B321" t="s">
        <v>1281</v>
      </c>
      <c r="C321" t="s">
        <v>2010</v>
      </c>
      <c r="D321" t="s">
        <v>2542</v>
      </c>
      <c r="E321">
        <v>10764217</v>
      </c>
      <c r="F321">
        <v>6245692.5</v>
      </c>
      <c r="G321">
        <v>-4518524.5</v>
      </c>
      <c r="H321">
        <v>-0.41977271437644958</v>
      </c>
      <c r="I321">
        <v>86</v>
      </c>
      <c r="J321">
        <v>38.639530181884766</v>
      </c>
      <c r="K321">
        <v>-47.360469818115234</v>
      </c>
      <c r="L321">
        <v>-0.55070310831069946</v>
      </c>
      <c r="M321">
        <v>11.585666656494141</v>
      </c>
      <c r="N321">
        <v>30.895111083984375</v>
      </c>
      <c r="O321">
        <v>19.309444427490234</v>
      </c>
      <c r="P321">
        <v>1.6666666269302368</v>
      </c>
    </row>
    <row r="322" spans="1:16">
      <c r="A322">
        <v>111343603</v>
      </c>
      <c r="B322" t="s">
        <v>1282</v>
      </c>
      <c r="C322" t="s">
        <v>2011</v>
      </c>
      <c r="D322" t="s">
        <v>2542</v>
      </c>
      <c r="E322">
        <v>39031316</v>
      </c>
      <c r="F322">
        <v>30505712</v>
      </c>
      <c r="G322">
        <v>-8525604</v>
      </c>
      <c r="H322">
        <v>-0.21842983365058899</v>
      </c>
      <c r="I322">
        <v>308.5</v>
      </c>
      <c r="J322">
        <v>202.34893798828125</v>
      </c>
      <c r="K322">
        <v>-106.15106201171875</v>
      </c>
      <c r="L322">
        <v>-0.34408771991729736</v>
      </c>
      <c r="M322">
        <v>15.533282279968262</v>
      </c>
      <c r="N322">
        <v>23.499069213867188</v>
      </c>
      <c r="O322">
        <v>7.9657869338989258</v>
      </c>
      <c r="P322">
        <v>0.51282060146331787</v>
      </c>
    </row>
    <row r="323" spans="1:16">
      <c r="A323">
        <v>111312804</v>
      </c>
      <c r="B323" t="s">
        <v>1283</v>
      </c>
      <c r="C323" t="s">
        <v>2012</v>
      </c>
      <c r="D323" t="s">
        <v>2542</v>
      </c>
      <c r="E323">
        <v>12937939</v>
      </c>
      <c r="F323">
        <v>8836186</v>
      </c>
      <c r="G323">
        <v>-4101753</v>
      </c>
      <c r="H323">
        <v>-0.31703296303749084</v>
      </c>
      <c r="I323">
        <v>98</v>
      </c>
      <c r="J323">
        <v>52.621063232421875</v>
      </c>
      <c r="K323">
        <v>-45.378936767578125</v>
      </c>
      <c r="L323">
        <v>-0.46305036544799805</v>
      </c>
      <c r="M323">
        <v>12.823172569274902</v>
      </c>
      <c r="N323">
        <v>24.791465759277344</v>
      </c>
      <c r="O323">
        <v>11.968293190002441</v>
      </c>
      <c r="P323">
        <v>0.93333321809768677</v>
      </c>
    </row>
    <row r="324" spans="1:16">
      <c r="A324">
        <v>126514864</v>
      </c>
      <c r="B324" t="s">
        <v>1284</v>
      </c>
      <c r="C324" t="s">
        <v>2013</v>
      </c>
      <c r="D324" t="s">
        <v>2543</v>
      </c>
      <c r="E324">
        <v>8933023</v>
      </c>
      <c r="F324">
        <v>5756879</v>
      </c>
      <c r="G324">
        <v>-3176144</v>
      </c>
      <c r="H324">
        <v>-0.3555508553981781</v>
      </c>
      <c r="I324">
        <v>45.5</v>
      </c>
      <c r="J324">
        <v>16.153469085693359</v>
      </c>
      <c r="K324">
        <v>-29.346530914306641</v>
      </c>
      <c r="L324">
        <v>-0.64497870206832886</v>
      </c>
      <c r="M324">
        <v>17.843133926391602</v>
      </c>
      <c r="N324">
        <v>53.529399871826172</v>
      </c>
      <c r="O324">
        <v>35.686264038085938</v>
      </c>
      <c r="P324">
        <v>1.9999998807907104</v>
      </c>
    </row>
    <row r="325" spans="1:16">
      <c r="A325">
        <v>126514059</v>
      </c>
      <c r="B325" t="s">
        <v>1285</v>
      </c>
      <c r="C325" t="s">
        <v>2013</v>
      </c>
      <c r="D325" t="s">
        <v>2543</v>
      </c>
      <c r="E325">
        <v>4706652</v>
      </c>
      <c r="F325">
        <v>3322861</v>
      </c>
      <c r="G325">
        <v>-1383791</v>
      </c>
      <c r="H325">
        <v>-0.29400750994682312</v>
      </c>
      <c r="I325">
        <v>28</v>
      </c>
      <c r="J325">
        <v>13.763053894042969</v>
      </c>
      <c r="K325">
        <v>-14.236946105957031</v>
      </c>
      <c r="L325">
        <v>-0.50846236944198608</v>
      </c>
      <c r="M325">
        <v>14.785099983215332</v>
      </c>
      <c r="N325">
        <v>32.855777740478516</v>
      </c>
      <c r="O325">
        <v>18.0706787109375</v>
      </c>
      <c r="P325">
        <v>1.2222222089767456</v>
      </c>
    </row>
    <row r="326" spans="1:16">
      <c r="A326">
        <v>126510013</v>
      </c>
      <c r="B326" t="s">
        <v>1286</v>
      </c>
      <c r="C326" t="s">
        <v>2013</v>
      </c>
      <c r="D326" t="s">
        <v>2543</v>
      </c>
      <c r="E326">
        <v>19307760</v>
      </c>
      <c r="F326">
        <v>14269012</v>
      </c>
      <c r="G326">
        <v>-5038748</v>
      </c>
      <c r="H326">
        <v>-0.26097008585929871</v>
      </c>
      <c r="I326">
        <v>81.5</v>
      </c>
      <c r="J326">
        <v>40.158538818359375</v>
      </c>
      <c r="K326">
        <v>-41.341461181640625</v>
      </c>
      <c r="L326">
        <v>-0.50725716352462769</v>
      </c>
      <c r="M326">
        <v>15.274589538574219</v>
      </c>
      <c r="N326">
        <v>35.640708923339844</v>
      </c>
      <c r="O326">
        <v>20.366119384765625</v>
      </c>
      <c r="P326">
        <v>1.3333333730697632</v>
      </c>
    </row>
    <row r="327" spans="1:16">
      <c r="A327">
        <v>126515492</v>
      </c>
      <c r="B327" t="s">
        <v>1287</v>
      </c>
      <c r="C327" t="s">
        <v>2013</v>
      </c>
      <c r="D327" t="s">
        <v>2543</v>
      </c>
      <c r="E327">
        <v>7710332</v>
      </c>
      <c r="F327">
        <v>6028754</v>
      </c>
      <c r="G327">
        <v>-1681578</v>
      </c>
      <c r="H327">
        <v>-0.2180941104888916</v>
      </c>
      <c r="I327">
        <v>39</v>
      </c>
      <c r="J327">
        <v>19.922616958618164</v>
      </c>
      <c r="K327">
        <v>-19.077383041381836</v>
      </c>
      <c r="L327">
        <v>-0.48916366696357727</v>
      </c>
      <c r="M327">
        <v>15.089154243469238</v>
      </c>
      <c r="N327">
        <v>35.665271759033203</v>
      </c>
      <c r="O327">
        <v>20.576118469238281</v>
      </c>
      <c r="P327">
        <v>1.3636362552642822</v>
      </c>
    </row>
    <row r="328" spans="1:16">
      <c r="A328">
        <v>109422303</v>
      </c>
      <c r="B328" t="s">
        <v>1288</v>
      </c>
      <c r="C328" t="s">
        <v>2014</v>
      </c>
      <c r="D328" t="s">
        <v>2544</v>
      </c>
      <c r="E328">
        <v>18491414</v>
      </c>
      <c r="F328">
        <v>12375989</v>
      </c>
      <c r="G328">
        <v>-6115425</v>
      </c>
      <c r="H328">
        <v>-0.33071699738502502</v>
      </c>
      <c r="I328">
        <v>170</v>
      </c>
      <c r="J328">
        <v>93.544639587402344</v>
      </c>
      <c r="K328">
        <v>-76.455360412597656</v>
      </c>
      <c r="L328">
        <v>-0.44973739981651306</v>
      </c>
      <c r="M328">
        <v>13.718341827392578</v>
      </c>
      <c r="N328">
        <v>27.093725204467773</v>
      </c>
      <c r="O328">
        <v>13.375383377075195</v>
      </c>
      <c r="P328">
        <v>0.97500002384185791</v>
      </c>
    </row>
    <row r="329" spans="1:16">
      <c r="A329">
        <v>104103603</v>
      </c>
      <c r="B329" t="s">
        <v>1289</v>
      </c>
      <c r="C329" t="s">
        <v>2015</v>
      </c>
      <c r="D329" t="s">
        <v>2544</v>
      </c>
      <c r="E329">
        <v>24284874</v>
      </c>
      <c r="F329">
        <v>15053486</v>
      </c>
      <c r="G329">
        <v>-9231388</v>
      </c>
      <c r="H329">
        <v>-0.3801291286945343</v>
      </c>
      <c r="I329">
        <v>169</v>
      </c>
      <c r="J329">
        <v>79.143905639648438</v>
      </c>
      <c r="K329">
        <v>-89.856094360351563</v>
      </c>
      <c r="L329">
        <v>-0.53169286251068115</v>
      </c>
      <c r="M329">
        <v>14.014657020568848</v>
      </c>
      <c r="N329">
        <v>27.749019622802734</v>
      </c>
      <c r="O329">
        <v>13.734362602233887</v>
      </c>
      <c r="P329">
        <v>0.97999989986419678</v>
      </c>
    </row>
    <row r="330" spans="1:16">
      <c r="A330">
        <v>124154003</v>
      </c>
      <c r="B330" t="s">
        <v>1290</v>
      </c>
      <c r="C330" t="s">
        <v>2016</v>
      </c>
      <c r="D330" t="s">
        <v>2544</v>
      </c>
      <c r="E330">
        <v>88185320</v>
      </c>
      <c r="F330">
        <v>48669880</v>
      </c>
      <c r="G330">
        <v>-39515440</v>
      </c>
      <c r="H330">
        <v>-0.44809544086456299</v>
      </c>
      <c r="I330">
        <v>421.5</v>
      </c>
      <c r="J330">
        <v>134.87295532226563</v>
      </c>
      <c r="K330">
        <v>-286.62704467773438</v>
      </c>
      <c r="L330">
        <v>-0.68001669645309448</v>
      </c>
      <c r="M330">
        <v>15.871146202087402</v>
      </c>
      <c r="N330">
        <v>53.687580108642578</v>
      </c>
      <c r="O330">
        <v>37.816432952880859</v>
      </c>
      <c r="P330">
        <v>2.3827159404754639</v>
      </c>
    </row>
    <row r="331" spans="1:16">
      <c r="A331">
        <v>182514568</v>
      </c>
      <c r="B331" t="s">
        <v>1291</v>
      </c>
      <c r="C331" t="s">
        <v>2017</v>
      </c>
      <c r="D331" t="s">
        <v>2545</v>
      </c>
      <c r="E331">
        <v>10227527</v>
      </c>
      <c r="F331">
        <v>7142059</v>
      </c>
      <c r="G331">
        <v>-3085468</v>
      </c>
      <c r="H331">
        <v>-0.30168271064758301</v>
      </c>
      <c r="I331">
        <v>63</v>
      </c>
      <c r="J331">
        <v>31.422157287597656</v>
      </c>
      <c r="K331">
        <v>-31.577842712402344</v>
      </c>
      <c r="L331">
        <v>-0.50123560428619385</v>
      </c>
      <c r="M331">
        <v>17.254667282104492</v>
      </c>
      <c r="N331">
        <v>39.584236145019531</v>
      </c>
      <c r="O331">
        <v>22.329568862915039</v>
      </c>
      <c r="P331">
        <v>1.2941175699234009</v>
      </c>
    </row>
    <row r="332" spans="1:16">
      <c r="A332">
        <v>110183602</v>
      </c>
      <c r="B332" t="s">
        <v>1292</v>
      </c>
      <c r="C332" t="s">
        <v>2018</v>
      </c>
      <c r="D332" t="s">
        <v>2546</v>
      </c>
      <c r="E332">
        <v>77199888</v>
      </c>
      <c r="F332">
        <v>52414724</v>
      </c>
      <c r="G332">
        <v>-24785164</v>
      </c>
      <c r="H332">
        <v>-0.32105180621147156</v>
      </c>
      <c r="I332">
        <v>564</v>
      </c>
      <c r="J332">
        <v>326.61380004882813</v>
      </c>
      <c r="K332">
        <v>-237.38619995117188</v>
      </c>
      <c r="L332">
        <v>-0.42089751362800598</v>
      </c>
      <c r="M332">
        <v>15.512794494628906</v>
      </c>
      <c r="N332">
        <v>28.046310424804688</v>
      </c>
      <c r="O332">
        <v>12.533515930175781</v>
      </c>
      <c r="P332">
        <v>0.80794703960418701</v>
      </c>
    </row>
    <row r="333" spans="1:16">
      <c r="A333">
        <v>104432830</v>
      </c>
      <c r="B333" t="s">
        <v>1293</v>
      </c>
      <c r="C333" t="s">
        <v>2019</v>
      </c>
      <c r="D333" t="s">
        <v>2547</v>
      </c>
      <c r="E333">
        <v>4086108.5</v>
      </c>
      <c r="F333">
        <v>2103421</v>
      </c>
      <c r="G333">
        <v>-1982687.5</v>
      </c>
      <c r="H333">
        <v>-0.4852263331413269</v>
      </c>
      <c r="I333">
        <v>38.5</v>
      </c>
      <c r="J333">
        <v>13.888156890869141</v>
      </c>
      <c r="K333">
        <v>-24.611843109130859</v>
      </c>
      <c r="L333">
        <v>-0.63926863670349121</v>
      </c>
      <c r="M333">
        <v>12.254733085632324</v>
      </c>
      <c r="N333">
        <v>91.910499572753906</v>
      </c>
      <c r="O333">
        <v>79.655769348144531</v>
      </c>
      <c r="P333">
        <v>6.5</v>
      </c>
    </row>
    <row r="334" spans="1:16">
      <c r="A334">
        <v>103025002</v>
      </c>
      <c r="B334" t="s">
        <v>1294</v>
      </c>
      <c r="C334" t="s">
        <v>2020</v>
      </c>
      <c r="D334" t="s">
        <v>2548</v>
      </c>
      <c r="E334">
        <v>43898216</v>
      </c>
      <c r="F334">
        <v>24329988</v>
      </c>
      <c r="G334">
        <v>-19568228</v>
      </c>
      <c r="H334">
        <v>-0.44576361775398254</v>
      </c>
      <c r="I334">
        <v>285</v>
      </c>
      <c r="J334">
        <v>86.973854064941406</v>
      </c>
      <c r="K334">
        <v>-198.02615356445313</v>
      </c>
      <c r="L334">
        <v>-0.69482862949371338</v>
      </c>
      <c r="M334">
        <v>13.077480316162109</v>
      </c>
      <c r="N334">
        <v>44.172821044921875</v>
      </c>
      <c r="O334">
        <v>31.095340728759766</v>
      </c>
      <c r="P334">
        <v>2.3777775764465332</v>
      </c>
    </row>
    <row r="335" spans="1:16">
      <c r="A335">
        <v>106166503</v>
      </c>
      <c r="B335" t="s">
        <v>1295</v>
      </c>
      <c r="C335" t="s">
        <v>2021</v>
      </c>
      <c r="D335" t="s">
        <v>2548</v>
      </c>
      <c r="E335">
        <v>16594631</v>
      </c>
      <c r="F335">
        <v>10697617</v>
      </c>
      <c r="G335">
        <v>-5897014</v>
      </c>
      <c r="H335">
        <v>-0.35535675287246704</v>
      </c>
      <c r="I335">
        <v>135</v>
      </c>
      <c r="J335">
        <v>73.6126708984375</v>
      </c>
      <c r="K335">
        <v>-61.3873291015625</v>
      </c>
      <c r="L335">
        <v>-0.45472094416618347</v>
      </c>
      <c r="M335">
        <v>13.684348106384277</v>
      </c>
      <c r="N335">
        <v>24.210769653320313</v>
      </c>
      <c r="O335">
        <v>10.526421546936035</v>
      </c>
      <c r="P335">
        <v>0.76923078298568726</v>
      </c>
    </row>
    <row r="336" spans="1:16">
      <c r="A336">
        <v>107654403</v>
      </c>
      <c r="B336" t="s">
        <v>1296</v>
      </c>
      <c r="C336" t="s">
        <v>2022</v>
      </c>
      <c r="D336" t="s">
        <v>2548</v>
      </c>
      <c r="E336">
        <v>59985192</v>
      </c>
      <c r="F336">
        <v>41499760</v>
      </c>
      <c r="G336">
        <v>-18485432</v>
      </c>
      <c r="H336">
        <v>-0.30816659331321716</v>
      </c>
      <c r="I336">
        <v>341</v>
      </c>
      <c r="J336">
        <v>186.39764404296875</v>
      </c>
      <c r="K336">
        <v>-154.60235595703125</v>
      </c>
      <c r="L336">
        <v>-0.45337933301925659</v>
      </c>
      <c r="M336">
        <v>16.897495269775391</v>
      </c>
      <c r="N336">
        <v>31.484222412109375</v>
      </c>
      <c r="O336">
        <v>14.586727142333984</v>
      </c>
      <c r="P336">
        <v>0.86324787139892578</v>
      </c>
    </row>
    <row r="337" spans="1:16">
      <c r="A337">
        <v>104107803</v>
      </c>
      <c r="B337" t="s">
        <v>1297</v>
      </c>
      <c r="C337" t="s">
        <v>2023</v>
      </c>
      <c r="D337" t="s">
        <v>2548</v>
      </c>
      <c r="E337">
        <v>35731948</v>
      </c>
      <c r="F337">
        <v>25112500</v>
      </c>
      <c r="G337">
        <v>-10619448</v>
      </c>
      <c r="H337">
        <v>-0.29719758033752441</v>
      </c>
      <c r="I337">
        <v>249.5</v>
      </c>
      <c r="J337">
        <v>139.15730285644531</v>
      </c>
      <c r="K337">
        <v>-110.34269714355469</v>
      </c>
      <c r="L337">
        <v>-0.44225528836250305</v>
      </c>
      <c r="M337">
        <v>15.20726490020752</v>
      </c>
      <c r="N337">
        <v>26.612714767456055</v>
      </c>
      <c r="O337">
        <v>11.405449867248535</v>
      </c>
      <c r="P337">
        <v>0.75000005960464478</v>
      </c>
    </row>
    <row r="338" spans="1:16">
      <c r="A338">
        <v>114064003</v>
      </c>
      <c r="B338" t="s">
        <v>1298</v>
      </c>
      <c r="C338" t="s">
        <v>2024</v>
      </c>
      <c r="D338" t="s">
        <v>2548</v>
      </c>
      <c r="E338">
        <v>41391580</v>
      </c>
      <c r="F338">
        <v>24940110</v>
      </c>
      <c r="G338">
        <v>-16451470</v>
      </c>
      <c r="H338">
        <v>-0.39745932817459106</v>
      </c>
      <c r="I338">
        <v>215</v>
      </c>
      <c r="J338">
        <v>74.264579772949219</v>
      </c>
      <c r="K338">
        <v>-140.73541259765625</v>
      </c>
      <c r="L338">
        <v>-0.65458333492279053</v>
      </c>
      <c r="M338">
        <v>13.331027984619141</v>
      </c>
      <c r="N338">
        <v>38.191593170166016</v>
      </c>
      <c r="O338">
        <v>24.860565185546875</v>
      </c>
      <c r="P338">
        <v>1.8648648262023926</v>
      </c>
    </row>
    <row r="339" spans="1:16">
      <c r="A339">
        <v>113362940</v>
      </c>
      <c r="B339" t="s">
        <v>1299</v>
      </c>
      <c r="C339" t="s">
        <v>2025</v>
      </c>
      <c r="D339" t="s">
        <v>2549</v>
      </c>
      <c r="E339">
        <v>4742242</v>
      </c>
      <c r="F339">
        <v>2750317</v>
      </c>
      <c r="G339">
        <v>-1991925</v>
      </c>
      <c r="H339">
        <v>-0.42003867030143738</v>
      </c>
      <c r="I339">
        <v>31</v>
      </c>
      <c r="J339">
        <v>11.759641647338867</v>
      </c>
      <c r="K339">
        <v>-19.240358352661133</v>
      </c>
      <c r="L339">
        <v>-0.62065672874450684</v>
      </c>
      <c r="M339">
        <v>12.604888916015625</v>
      </c>
      <c r="N339">
        <v>32.412570953369141</v>
      </c>
      <c r="O339">
        <v>19.807682037353516</v>
      </c>
      <c r="P339">
        <v>1.5714285373687744</v>
      </c>
    </row>
    <row r="340" spans="1:16">
      <c r="A340">
        <v>126513110</v>
      </c>
      <c r="B340" t="s">
        <v>1300</v>
      </c>
      <c r="C340" t="s">
        <v>2026</v>
      </c>
      <c r="D340" t="s">
        <v>2549</v>
      </c>
      <c r="E340">
        <v>7562492</v>
      </c>
      <c r="F340">
        <v>4268475</v>
      </c>
      <c r="G340">
        <v>-3294017</v>
      </c>
      <c r="H340">
        <v>-0.43557295203208923</v>
      </c>
      <c r="I340">
        <v>96</v>
      </c>
      <c r="J340">
        <v>30.817420959472656</v>
      </c>
      <c r="K340">
        <v>-65.182579040527344</v>
      </c>
      <c r="L340">
        <v>-0.67898517847061157</v>
      </c>
      <c r="M340">
        <v>9.2132730484008789</v>
      </c>
      <c r="N340">
        <v>40.538398742675781</v>
      </c>
      <c r="O340">
        <v>31.325126647949219</v>
      </c>
      <c r="P340">
        <v>3.3999996185302734</v>
      </c>
    </row>
    <row r="341" spans="1:16">
      <c r="A341">
        <v>119665003</v>
      </c>
      <c r="B341" t="s">
        <v>1301</v>
      </c>
      <c r="C341" t="s">
        <v>2027</v>
      </c>
      <c r="D341" t="s">
        <v>2550</v>
      </c>
      <c r="E341">
        <v>21734424</v>
      </c>
      <c r="F341">
        <v>12402520</v>
      </c>
      <c r="G341">
        <v>-9331904</v>
      </c>
      <c r="H341">
        <v>-0.42936053872108459</v>
      </c>
      <c r="I341">
        <v>129.5</v>
      </c>
      <c r="J341">
        <v>55.748275756835938</v>
      </c>
      <c r="K341">
        <v>-73.751724243164063</v>
      </c>
      <c r="L341">
        <v>-0.56951141357421875</v>
      </c>
      <c r="M341">
        <v>13.861160278320313</v>
      </c>
      <c r="N341">
        <v>30.576087951660156</v>
      </c>
      <c r="O341">
        <v>16.714927673339844</v>
      </c>
      <c r="P341">
        <v>1.2058823108673096</v>
      </c>
    </row>
    <row r="342" spans="1:16">
      <c r="A342">
        <v>118403903</v>
      </c>
      <c r="B342" t="s">
        <v>1302</v>
      </c>
      <c r="C342" t="s">
        <v>2028</v>
      </c>
      <c r="D342" t="s">
        <v>2550</v>
      </c>
      <c r="E342">
        <v>31993594</v>
      </c>
      <c r="F342">
        <v>20518352</v>
      </c>
      <c r="G342">
        <v>-11475242</v>
      </c>
      <c r="H342">
        <v>-0.35867312550544739</v>
      </c>
      <c r="I342">
        <v>237</v>
      </c>
      <c r="J342">
        <v>122.21879577636719</v>
      </c>
      <c r="K342">
        <v>-114.78120422363281</v>
      </c>
      <c r="L342">
        <v>-0.4843088686466217</v>
      </c>
      <c r="M342">
        <v>14.554617881774902</v>
      </c>
      <c r="N342">
        <v>28.416158676147461</v>
      </c>
      <c r="O342">
        <v>13.861540794372559</v>
      </c>
      <c r="P342">
        <v>0.9523809552192688</v>
      </c>
    </row>
    <row r="343" spans="1:16">
      <c r="A343">
        <v>119354603</v>
      </c>
      <c r="B343" t="s">
        <v>1303</v>
      </c>
      <c r="C343" t="s">
        <v>2029</v>
      </c>
      <c r="D343" t="s">
        <v>2550</v>
      </c>
      <c r="E343">
        <v>24047576</v>
      </c>
      <c r="F343">
        <v>17262140</v>
      </c>
      <c r="G343">
        <v>-6785436</v>
      </c>
      <c r="H343">
        <v>-0.28216713666915894</v>
      </c>
      <c r="I343">
        <v>155</v>
      </c>
      <c r="J343">
        <v>91.622474670410156</v>
      </c>
      <c r="K343">
        <v>-63.377525329589844</v>
      </c>
      <c r="L343">
        <v>-0.40888726711273193</v>
      </c>
      <c r="M343">
        <v>15.278727531433105</v>
      </c>
      <c r="N343">
        <v>25.637186050415039</v>
      </c>
      <c r="O343">
        <v>10.358458518981934</v>
      </c>
      <c r="P343">
        <v>0.67796605825424194</v>
      </c>
    </row>
    <row r="344" spans="1:16">
      <c r="A344">
        <v>104433903</v>
      </c>
      <c r="B344" t="s">
        <v>1304</v>
      </c>
      <c r="C344" t="s">
        <v>2030</v>
      </c>
      <c r="D344" t="s">
        <v>2550</v>
      </c>
      <c r="E344">
        <v>17523380</v>
      </c>
      <c r="F344">
        <v>11051706</v>
      </c>
      <c r="G344">
        <v>-6471674</v>
      </c>
      <c r="H344">
        <v>-0.36931654810905457</v>
      </c>
      <c r="I344">
        <v>123.5</v>
      </c>
      <c r="J344">
        <v>61.576496124267578</v>
      </c>
      <c r="K344">
        <v>-61.923503875732422</v>
      </c>
      <c r="L344">
        <v>-0.50140488147735596</v>
      </c>
      <c r="M344">
        <v>11.334628105163574</v>
      </c>
      <c r="N344">
        <v>21.661733627319336</v>
      </c>
      <c r="O344">
        <v>10.327105522155762</v>
      </c>
      <c r="P344">
        <v>0.91111111640930176</v>
      </c>
    </row>
    <row r="345" spans="1:16">
      <c r="A345">
        <v>113363603</v>
      </c>
      <c r="B345" t="s">
        <v>1305</v>
      </c>
      <c r="C345" t="s">
        <v>2031</v>
      </c>
      <c r="D345" t="s">
        <v>2550</v>
      </c>
      <c r="E345">
        <v>54819440</v>
      </c>
      <c r="F345">
        <v>33917532</v>
      </c>
      <c r="G345">
        <v>-20901908</v>
      </c>
      <c r="H345">
        <v>-0.38128641247749329</v>
      </c>
      <c r="I345">
        <v>399.5</v>
      </c>
      <c r="J345">
        <v>187.367919921875</v>
      </c>
      <c r="K345">
        <v>-212.132080078125</v>
      </c>
      <c r="L345">
        <v>-0.53099393844604492</v>
      </c>
      <c r="M345">
        <v>15.823132514953613</v>
      </c>
      <c r="N345">
        <v>33.347679138183594</v>
      </c>
      <c r="O345">
        <v>17.524547576904297</v>
      </c>
      <c r="P345">
        <v>1.1075270175933838</v>
      </c>
    </row>
    <row r="346" spans="1:16">
      <c r="A346">
        <v>113363807</v>
      </c>
      <c r="B346" t="s">
        <v>1306</v>
      </c>
      <c r="C346" t="s">
        <v>2031</v>
      </c>
      <c r="D346" t="s">
        <v>2551</v>
      </c>
      <c r="E346">
        <v>29417408</v>
      </c>
      <c r="F346">
        <v>20585724</v>
      </c>
      <c r="G346">
        <v>-8831684</v>
      </c>
      <c r="H346">
        <v>-0.30021965503692627</v>
      </c>
      <c r="I346">
        <v>96</v>
      </c>
      <c r="J346">
        <v>54.453300476074219</v>
      </c>
      <c r="K346">
        <v>-41.546699523925781</v>
      </c>
      <c r="L346">
        <v>-0.43277812004089355</v>
      </c>
      <c r="M346">
        <v>28.595745086669922</v>
      </c>
      <c r="N346">
        <v>48</v>
      </c>
      <c r="O346">
        <v>19.404254913330078</v>
      </c>
      <c r="P346">
        <v>0.67857140302658081</v>
      </c>
    </row>
    <row r="347" spans="1:16">
      <c r="A347">
        <v>113364002</v>
      </c>
      <c r="B347" t="s">
        <v>1307</v>
      </c>
      <c r="C347" t="s">
        <v>2031</v>
      </c>
      <c r="D347" t="s">
        <v>2552</v>
      </c>
      <c r="E347">
        <v>235275936</v>
      </c>
      <c r="F347">
        <v>140680544</v>
      </c>
      <c r="G347">
        <v>-94595392</v>
      </c>
      <c r="H347">
        <v>-0.40206149220466614</v>
      </c>
      <c r="I347">
        <v>1555</v>
      </c>
      <c r="J347">
        <v>601.65032958984375</v>
      </c>
      <c r="K347">
        <v>-953.34967041015625</v>
      </c>
      <c r="L347">
        <v>-0.61308658123016357</v>
      </c>
      <c r="M347">
        <v>12.898036003112793</v>
      </c>
      <c r="N347">
        <v>35.039665222167969</v>
      </c>
      <c r="O347">
        <v>22.141628265380859</v>
      </c>
      <c r="P347">
        <v>1.7166666984558105</v>
      </c>
    </row>
    <row r="348" spans="1:16">
      <c r="A348">
        <v>113000000</v>
      </c>
      <c r="B348" t="s">
        <v>1308</v>
      </c>
      <c r="C348" t="s">
        <v>2031</v>
      </c>
      <c r="D348" t="s">
        <v>2553</v>
      </c>
      <c r="E348">
        <v>142607408</v>
      </c>
      <c r="F348">
        <v>102113136</v>
      </c>
      <c r="G348">
        <v>-40494272</v>
      </c>
      <c r="H348">
        <v>-0.28395628929138184</v>
      </c>
      <c r="I348">
        <v>1187.5</v>
      </c>
      <c r="J348">
        <v>752.7608642578125</v>
      </c>
      <c r="K348">
        <v>-434.7391357421875</v>
      </c>
      <c r="L348">
        <v>-0.36609610915184021</v>
      </c>
      <c r="M348">
        <v>2.8333332538604736</v>
      </c>
      <c r="N348">
        <v>5.5857143402099609</v>
      </c>
      <c r="O348">
        <v>2.7523810863494873</v>
      </c>
      <c r="P348">
        <v>0.97142863273620605</v>
      </c>
    </row>
    <row r="349" spans="1:16">
      <c r="A349">
        <v>101264003</v>
      </c>
      <c r="B349" t="s">
        <v>1309</v>
      </c>
      <c r="C349" t="s">
        <v>2032</v>
      </c>
      <c r="D349" t="s">
        <v>2554</v>
      </c>
      <c r="E349">
        <v>51276528</v>
      </c>
      <c r="F349">
        <v>34443760</v>
      </c>
      <c r="G349">
        <v>-16832768</v>
      </c>
      <c r="H349">
        <v>-0.32827433943748474</v>
      </c>
      <c r="I349">
        <v>359</v>
      </c>
      <c r="J349">
        <v>184.06072998046875</v>
      </c>
      <c r="K349">
        <v>-174.93927001953125</v>
      </c>
      <c r="L349">
        <v>-0.48729601502418518</v>
      </c>
      <c r="M349">
        <v>15.620381355285645</v>
      </c>
      <c r="N349">
        <v>33.933929443359375</v>
      </c>
      <c r="O349">
        <v>18.313549041748047</v>
      </c>
      <c r="P349">
        <v>1.1724135875701904</v>
      </c>
    </row>
    <row r="350" spans="1:16">
      <c r="A350">
        <v>104374003</v>
      </c>
      <c r="B350" t="s">
        <v>1310</v>
      </c>
      <c r="C350" t="s">
        <v>2033</v>
      </c>
      <c r="D350" t="s">
        <v>2554</v>
      </c>
      <c r="E350">
        <v>18630320</v>
      </c>
      <c r="F350">
        <v>11871189</v>
      </c>
      <c r="G350">
        <v>-6759131</v>
      </c>
      <c r="H350">
        <v>-0.36280274391174316</v>
      </c>
      <c r="I350">
        <v>151</v>
      </c>
      <c r="J350">
        <v>78.853126525878906</v>
      </c>
      <c r="K350">
        <v>-72.146873474121094</v>
      </c>
      <c r="L350">
        <v>-0.47779387235641479</v>
      </c>
      <c r="M350">
        <v>15.383485794067383</v>
      </c>
      <c r="N350">
        <v>27.611385345458984</v>
      </c>
      <c r="O350">
        <v>12.227899551391602</v>
      </c>
      <c r="P350">
        <v>0.79487180709838867</v>
      </c>
    </row>
    <row r="351" spans="1:16">
      <c r="A351">
        <v>104374207</v>
      </c>
      <c r="B351" t="s">
        <v>1311</v>
      </c>
      <c r="C351" t="s">
        <v>2033</v>
      </c>
      <c r="D351" t="s">
        <v>2555</v>
      </c>
      <c r="E351">
        <v>6743973.5</v>
      </c>
      <c r="F351">
        <v>3584835.25</v>
      </c>
      <c r="G351">
        <v>-3159138.25</v>
      </c>
      <c r="H351">
        <v>-0.46843871474266052</v>
      </c>
      <c r="I351">
        <v>57.5</v>
      </c>
      <c r="J351">
        <v>22.667095184326172</v>
      </c>
      <c r="K351">
        <v>-34.832904815673828</v>
      </c>
      <c r="L351">
        <v>-0.6057896614074707</v>
      </c>
      <c r="M351">
        <v>10.823529243469238</v>
      </c>
      <c r="N351">
        <v>28.30769157409668</v>
      </c>
      <c r="O351">
        <v>17.484161376953125</v>
      </c>
      <c r="P351">
        <v>1.615384578704834</v>
      </c>
    </row>
    <row r="352" spans="1:16">
      <c r="A352">
        <v>113384307</v>
      </c>
      <c r="B352" t="s">
        <v>1312</v>
      </c>
      <c r="C352" t="s">
        <v>2034</v>
      </c>
      <c r="D352" t="s">
        <v>2555</v>
      </c>
      <c r="E352">
        <v>9517003</v>
      </c>
      <c r="F352">
        <v>7951410</v>
      </c>
      <c r="G352">
        <v>-1565593</v>
      </c>
      <c r="H352">
        <v>-0.16450484097003937</v>
      </c>
      <c r="I352">
        <v>53.5</v>
      </c>
      <c r="J352">
        <v>41.214508056640625</v>
      </c>
      <c r="K352">
        <v>-12.285491943359375</v>
      </c>
      <c r="L352">
        <v>-0.22963535785675049</v>
      </c>
      <c r="M352">
        <v>19.03125</v>
      </c>
      <c r="N352">
        <v>26.478260040283203</v>
      </c>
      <c r="O352">
        <v>7.4470100402832031</v>
      </c>
      <c r="P352">
        <v>0.39130431413650513</v>
      </c>
    </row>
    <row r="353" spans="1:16">
      <c r="A353">
        <v>113384603</v>
      </c>
      <c r="B353" t="s">
        <v>1313</v>
      </c>
      <c r="C353" t="s">
        <v>2034</v>
      </c>
      <c r="D353" t="s">
        <v>2556</v>
      </c>
      <c r="E353">
        <v>78605592</v>
      </c>
      <c r="F353">
        <v>60852504</v>
      </c>
      <c r="G353">
        <v>-17753088</v>
      </c>
      <c r="H353">
        <v>-0.22585019469261169</v>
      </c>
      <c r="I353">
        <v>572</v>
      </c>
      <c r="J353">
        <v>382.75079345703125</v>
      </c>
      <c r="K353">
        <v>-189.24920654296875</v>
      </c>
      <c r="L353">
        <v>-0.33085525035858154</v>
      </c>
      <c r="M353">
        <v>18.90611457824707</v>
      </c>
      <c r="N353">
        <v>30.377241134643555</v>
      </c>
      <c r="O353">
        <v>11.471126556396484</v>
      </c>
      <c r="P353">
        <v>0.60674160718917847</v>
      </c>
    </row>
    <row r="354" spans="1:16">
      <c r="A354">
        <v>128034503</v>
      </c>
      <c r="B354" t="s">
        <v>1314</v>
      </c>
      <c r="C354" t="s">
        <v>2035</v>
      </c>
      <c r="D354" t="s">
        <v>2556</v>
      </c>
      <c r="E354">
        <v>15077953</v>
      </c>
      <c r="F354">
        <v>8660464</v>
      </c>
      <c r="G354">
        <v>-6417489</v>
      </c>
      <c r="H354">
        <v>-0.42562070488929749</v>
      </c>
      <c r="I354">
        <v>84</v>
      </c>
      <c r="J354">
        <v>36.029323577880859</v>
      </c>
      <c r="K354">
        <v>-47.970676422119141</v>
      </c>
      <c r="L354">
        <v>-0.57107949256896973</v>
      </c>
      <c r="M354">
        <v>12.982579231262207</v>
      </c>
      <c r="N354">
        <v>30.833625793457031</v>
      </c>
      <c r="O354">
        <v>17.851047515869141</v>
      </c>
      <c r="P354">
        <v>1.375</v>
      </c>
    </row>
    <row r="355" spans="1:16">
      <c r="A355">
        <v>121393007</v>
      </c>
      <c r="B355" t="s">
        <v>1315</v>
      </c>
      <c r="C355" t="s">
        <v>2036</v>
      </c>
      <c r="D355" t="s">
        <v>2557</v>
      </c>
      <c r="E355">
        <v>30769970</v>
      </c>
      <c r="F355">
        <v>23533042</v>
      </c>
      <c r="G355">
        <v>-7236928</v>
      </c>
      <c r="H355">
        <v>-0.23519450426101685</v>
      </c>
      <c r="I355">
        <v>192</v>
      </c>
      <c r="J355">
        <v>126.79470825195313</v>
      </c>
      <c r="K355">
        <v>-65.205291748046875</v>
      </c>
      <c r="L355">
        <v>-0.33961090445518494</v>
      </c>
      <c r="M355">
        <v>24.297872543334961</v>
      </c>
      <c r="N355">
        <v>38.711864471435547</v>
      </c>
      <c r="O355">
        <v>14.413991928100586</v>
      </c>
      <c r="P355">
        <v>0.59322035312652588</v>
      </c>
    </row>
    <row r="356" spans="1:16">
      <c r="A356">
        <v>120480002</v>
      </c>
      <c r="B356" t="s">
        <v>1316</v>
      </c>
      <c r="C356" t="s">
        <v>2037</v>
      </c>
      <c r="D356" t="s">
        <v>2558</v>
      </c>
      <c r="E356">
        <v>26819942</v>
      </c>
      <c r="F356">
        <v>17715084</v>
      </c>
      <c r="G356">
        <v>-9104858</v>
      </c>
      <c r="H356">
        <v>-0.33948090672492981</v>
      </c>
      <c r="I356">
        <v>240</v>
      </c>
      <c r="J356">
        <v>112.24166107177734</v>
      </c>
      <c r="K356">
        <v>-127.75833892822266</v>
      </c>
      <c r="L356">
        <v>-0.53232640027999878</v>
      </c>
      <c r="M356">
        <v>13.308125495910645</v>
      </c>
      <c r="N356">
        <v>31.519245147705078</v>
      </c>
      <c r="O356">
        <v>18.21112060546875</v>
      </c>
      <c r="P356">
        <v>1.3684210777282715</v>
      </c>
    </row>
    <row r="357" spans="1:16">
      <c r="A357">
        <v>120483170</v>
      </c>
      <c r="B357" t="s">
        <v>1317</v>
      </c>
      <c r="C357" t="s">
        <v>2037</v>
      </c>
      <c r="D357" t="s">
        <v>2558</v>
      </c>
      <c r="E357">
        <v>9616976</v>
      </c>
      <c r="F357">
        <v>6262364.5</v>
      </c>
      <c r="G357">
        <v>-3354611.5</v>
      </c>
      <c r="H357">
        <v>-0.34882187843322754</v>
      </c>
      <c r="I357">
        <v>92.5</v>
      </c>
      <c r="J357">
        <v>45.965625762939453</v>
      </c>
      <c r="K357">
        <v>-46.534374237060547</v>
      </c>
      <c r="L357">
        <v>-0.5030742883682251</v>
      </c>
      <c r="M357">
        <v>9.6985540390014648</v>
      </c>
      <c r="N357">
        <v>18.011600494384766</v>
      </c>
      <c r="O357">
        <v>8.3130464553833008</v>
      </c>
      <c r="P357">
        <v>0.8571428656578064</v>
      </c>
    </row>
    <row r="358" spans="1:16">
      <c r="A358">
        <v>139481451</v>
      </c>
      <c r="B358" t="s">
        <v>1318</v>
      </c>
      <c r="C358" t="s">
        <v>2037</v>
      </c>
      <c r="D358" t="s">
        <v>2558</v>
      </c>
      <c r="E358">
        <v>5938341</v>
      </c>
      <c r="F358">
        <v>4449132</v>
      </c>
      <c r="G358">
        <v>-1489209</v>
      </c>
      <c r="H358">
        <v>-0.25077861547470093</v>
      </c>
      <c r="I358">
        <v>52.5</v>
      </c>
      <c r="J358">
        <v>33.743759155273438</v>
      </c>
      <c r="K358">
        <v>-18.756240844726563</v>
      </c>
      <c r="L358">
        <v>-0.35726171731948853</v>
      </c>
      <c r="M358">
        <v>18.892250061035156</v>
      </c>
      <c r="N358">
        <v>30.22760009765625</v>
      </c>
      <c r="O358">
        <v>11.335350036621094</v>
      </c>
      <c r="P358">
        <v>0.60000002384185791</v>
      </c>
    </row>
    <row r="359" spans="1:16">
      <c r="A359">
        <v>121135503</v>
      </c>
      <c r="B359" t="s">
        <v>1319</v>
      </c>
      <c r="C359" t="s">
        <v>2038</v>
      </c>
      <c r="D359" t="s">
        <v>2559</v>
      </c>
      <c r="E359">
        <v>42357264</v>
      </c>
      <c r="F359">
        <v>29904172</v>
      </c>
      <c r="G359">
        <v>-12453092</v>
      </c>
      <c r="H359">
        <v>-0.29400134086608887</v>
      </c>
      <c r="I359">
        <v>301.5</v>
      </c>
      <c r="J359">
        <v>170.55722045898438</v>
      </c>
      <c r="K359">
        <v>-130.94277954101563</v>
      </c>
      <c r="L359">
        <v>-0.43430441617965698</v>
      </c>
      <c r="M359">
        <v>15.38115119934082</v>
      </c>
      <c r="N359">
        <v>26.874757766723633</v>
      </c>
      <c r="O359">
        <v>11.493606567382813</v>
      </c>
      <c r="P359">
        <v>0.7472527027130127</v>
      </c>
    </row>
    <row r="360" spans="1:16">
      <c r="A360">
        <v>128034607</v>
      </c>
      <c r="B360" t="s">
        <v>1320</v>
      </c>
      <c r="C360" t="s">
        <v>2039</v>
      </c>
      <c r="D360" t="s">
        <v>2560</v>
      </c>
      <c r="E360">
        <v>8435410</v>
      </c>
      <c r="F360">
        <v>6936194.5</v>
      </c>
      <c r="G360">
        <v>-1499215.5</v>
      </c>
      <c r="H360">
        <v>-0.17772881686687469</v>
      </c>
      <c r="I360">
        <v>68</v>
      </c>
      <c r="J360">
        <v>49.984710693359375</v>
      </c>
      <c r="K360">
        <v>-18.015289306640625</v>
      </c>
      <c r="L360">
        <v>-0.26493072509765625</v>
      </c>
      <c r="M360">
        <v>16.090909957885742</v>
      </c>
      <c r="N360">
        <v>23.086956024169922</v>
      </c>
      <c r="O360">
        <v>6.9960460662841797</v>
      </c>
      <c r="P360">
        <v>0.43478250503540039</v>
      </c>
    </row>
    <row r="361" spans="1:16">
      <c r="A361">
        <v>116604003</v>
      </c>
      <c r="B361" t="s">
        <v>1321</v>
      </c>
      <c r="C361" t="s">
        <v>2040</v>
      </c>
      <c r="D361" t="s">
        <v>2561</v>
      </c>
      <c r="E361">
        <v>42880204</v>
      </c>
      <c r="F361">
        <v>33698308</v>
      </c>
      <c r="G361">
        <v>-9181896</v>
      </c>
      <c r="H361">
        <v>-0.2141290158033371</v>
      </c>
      <c r="I361">
        <v>249</v>
      </c>
      <c r="J361">
        <v>157.611572265625</v>
      </c>
      <c r="K361">
        <v>-91.388427734375</v>
      </c>
      <c r="L361">
        <v>-0.36702179908752441</v>
      </c>
      <c r="M361">
        <v>14.364382743835449</v>
      </c>
      <c r="N361">
        <v>23.536819458007813</v>
      </c>
      <c r="O361">
        <v>9.1724367141723633</v>
      </c>
      <c r="P361">
        <v>0.6385541558265686</v>
      </c>
    </row>
    <row r="362" spans="1:16">
      <c r="A362">
        <v>107654903</v>
      </c>
      <c r="B362" t="s">
        <v>1322</v>
      </c>
      <c r="C362" t="s">
        <v>2041</v>
      </c>
      <c r="D362" t="s">
        <v>2561</v>
      </c>
      <c r="E362">
        <v>31545868</v>
      </c>
      <c r="F362">
        <v>19621700</v>
      </c>
      <c r="G362">
        <v>-11924168</v>
      </c>
      <c r="H362">
        <v>-0.3779945969581604</v>
      </c>
      <c r="I362">
        <v>186.5</v>
      </c>
      <c r="J362">
        <v>75.555625915527344</v>
      </c>
      <c r="K362">
        <v>-110.94437408447266</v>
      </c>
      <c r="L362">
        <v>-0.5948759913444519</v>
      </c>
      <c r="M362">
        <v>14.612363815307617</v>
      </c>
      <c r="N362">
        <v>38.270477294921875</v>
      </c>
      <c r="O362">
        <v>23.658113479614258</v>
      </c>
      <c r="P362">
        <v>1.6190476417541504</v>
      </c>
    </row>
    <row r="363" spans="1:16">
      <c r="A363">
        <v>112673500</v>
      </c>
      <c r="B363" t="s">
        <v>1323</v>
      </c>
      <c r="C363" t="s">
        <v>2042</v>
      </c>
      <c r="D363" t="s">
        <v>2562</v>
      </c>
      <c r="E363">
        <v>10659641</v>
      </c>
      <c r="F363">
        <v>7086724</v>
      </c>
      <c r="G363">
        <v>-3572917</v>
      </c>
      <c r="H363">
        <v>-0.33518174290657043</v>
      </c>
      <c r="I363">
        <v>87</v>
      </c>
      <c r="J363">
        <v>41.425682067871094</v>
      </c>
      <c r="K363">
        <v>-45.574317932128906</v>
      </c>
      <c r="L363">
        <v>-0.52384275197982788</v>
      </c>
      <c r="M363">
        <v>15.520512580871582</v>
      </c>
      <c r="N363">
        <v>39.771312713623047</v>
      </c>
      <c r="O363">
        <v>24.250801086425781</v>
      </c>
      <c r="P363">
        <v>1.5625</v>
      </c>
    </row>
    <row r="364" spans="1:16">
      <c r="A364">
        <v>112000000</v>
      </c>
      <c r="B364" t="s">
        <v>1324</v>
      </c>
      <c r="C364" t="s">
        <v>2043</v>
      </c>
      <c r="D364" t="s">
        <v>2563</v>
      </c>
      <c r="E364">
        <v>128524496</v>
      </c>
      <c r="F364">
        <v>105867624</v>
      </c>
      <c r="G364">
        <v>-22656872</v>
      </c>
      <c r="H364">
        <v>-0.17628446221351624</v>
      </c>
      <c r="I364">
        <v>1144</v>
      </c>
      <c r="J364">
        <v>888.26629638671875</v>
      </c>
      <c r="K364">
        <v>-255.73370361328125</v>
      </c>
      <c r="L364">
        <v>-0.2235434502363205</v>
      </c>
      <c r="M364">
        <v>4.1074380874633789</v>
      </c>
      <c r="N364">
        <v>5.4416060447692871</v>
      </c>
      <c r="O364">
        <v>1.3341679573059082</v>
      </c>
      <c r="P364">
        <v>0.32481753826141357</v>
      </c>
    </row>
    <row r="365" spans="1:16">
      <c r="A365">
        <v>175390169</v>
      </c>
      <c r="B365" t="s">
        <v>1325</v>
      </c>
      <c r="C365" t="s">
        <v>2044</v>
      </c>
      <c r="D365" t="s">
        <v>2564</v>
      </c>
      <c r="E365">
        <v>11535010</v>
      </c>
      <c r="F365">
        <v>8332173</v>
      </c>
      <c r="G365">
        <v>-3202837</v>
      </c>
      <c r="H365">
        <v>-0.27766227722167969</v>
      </c>
      <c r="I365">
        <v>123.5</v>
      </c>
      <c r="J365">
        <v>80.957893371582031</v>
      </c>
      <c r="K365">
        <v>-42.542106628417969</v>
      </c>
      <c r="L365">
        <v>-0.34447050094604492</v>
      </c>
      <c r="M365">
        <v>13.280174255371094</v>
      </c>
      <c r="N365">
        <v>20.406122207641602</v>
      </c>
      <c r="O365">
        <v>7.1259479522705078</v>
      </c>
      <c r="P365">
        <v>0.53658545017242432</v>
      </c>
    </row>
    <row r="366" spans="1:16">
      <c r="A366">
        <v>127040002</v>
      </c>
      <c r="B366" t="s">
        <v>1326</v>
      </c>
      <c r="C366" t="s">
        <v>2045</v>
      </c>
      <c r="D366" t="s">
        <v>2564</v>
      </c>
      <c r="E366">
        <v>12353321</v>
      </c>
      <c r="F366">
        <v>8637210</v>
      </c>
      <c r="G366">
        <v>-3716111</v>
      </c>
      <c r="H366">
        <v>-0.30081877112388611</v>
      </c>
      <c r="I366">
        <v>64</v>
      </c>
      <c r="J366">
        <v>27.111236572265625</v>
      </c>
      <c r="K366">
        <v>-36.888763427734375</v>
      </c>
      <c r="L366">
        <v>-0.57638692855834961</v>
      </c>
      <c r="M366">
        <v>20.01099967956543</v>
      </c>
      <c r="N366">
        <v>48.776813507080078</v>
      </c>
      <c r="O366">
        <v>28.765813827514648</v>
      </c>
      <c r="P366">
        <v>1.4375001192092896</v>
      </c>
    </row>
    <row r="367" spans="1:16">
      <c r="A367">
        <v>126519476</v>
      </c>
      <c r="B367" t="s">
        <v>1327</v>
      </c>
      <c r="C367" t="s">
        <v>2046</v>
      </c>
      <c r="D367" t="s">
        <v>2564</v>
      </c>
      <c r="E367">
        <v>11016407</v>
      </c>
      <c r="F367">
        <v>7446593</v>
      </c>
      <c r="G367">
        <v>-3569814</v>
      </c>
      <c r="H367">
        <v>-0.32404521107673645</v>
      </c>
      <c r="I367">
        <v>74.5</v>
      </c>
      <c r="J367">
        <v>34.387554168701172</v>
      </c>
      <c r="K367">
        <v>-40.112445831298828</v>
      </c>
      <c r="L367">
        <v>-0.5384221076965332</v>
      </c>
      <c r="M367">
        <v>15.295586585998535</v>
      </c>
      <c r="N367">
        <v>33.504619598388672</v>
      </c>
      <c r="O367">
        <v>18.209033966064453</v>
      </c>
      <c r="P367">
        <v>1.1904762983322144</v>
      </c>
    </row>
    <row r="368" spans="1:16">
      <c r="A368">
        <v>116493503</v>
      </c>
      <c r="B368" t="s">
        <v>1328</v>
      </c>
      <c r="C368" t="s">
        <v>2047</v>
      </c>
      <c r="D368" t="s">
        <v>2565</v>
      </c>
      <c r="E368">
        <v>29373924</v>
      </c>
      <c r="F368">
        <v>22518066</v>
      </c>
      <c r="G368">
        <v>-6855858</v>
      </c>
      <c r="H368">
        <v>-0.23339946568012238</v>
      </c>
      <c r="I368">
        <v>155.5</v>
      </c>
      <c r="J368">
        <v>78.976875305175781</v>
      </c>
      <c r="K368">
        <v>-76.523124694824219</v>
      </c>
      <c r="L368">
        <v>-0.49211013317108154</v>
      </c>
      <c r="M368">
        <v>14.731051445007324</v>
      </c>
      <c r="N368">
        <v>28.725549697875977</v>
      </c>
      <c r="O368">
        <v>13.994498252868652</v>
      </c>
      <c r="P368">
        <v>0.94999992847442627</v>
      </c>
    </row>
    <row r="369" spans="1:16">
      <c r="A369">
        <v>112015203</v>
      </c>
      <c r="B369" t="s">
        <v>1329</v>
      </c>
      <c r="C369" t="s">
        <v>2048</v>
      </c>
      <c r="D369" t="s">
        <v>2565</v>
      </c>
      <c r="E369">
        <v>34201512</v>
      </c>
      <c r="F369">
        <v>25468068</v>
      </c>
      <c r="G369">
        <v>-8733444</v>
      </c>
      <c r="H369">
        <v>-0.25535255670547485</v>
      </c>
      <c r="I369">
        <v>235</v>
      </c>
      <c r="J369">
        <v>147.03411865234375</v>
      </c>
      <c r="K369">
        <v>-87.96588134765625</v>
      </c>
      <c r="L369">
        <v>-0.37432289123535156</v>
      </c>
      <c r="M369">
        <v>16.335824966430664</v>
      </c>
      <c r="N369">
        <v>25.783048629760742</v>
      </c>
      <c r="O369">
        <v>9.4472236633300781</v>
      </c>
      <c r="P369">
        <v>0.57831323146820068</v>
      </c>
    </row>
    <row r="370" spans="1:16">
      <c r="A370">
        <v>115224003</v>
      </c>
      <c r="B370" t="s">
        <v>1330</v>
      </c>
      <c r="C370" t="s">
        <v>2049</v>
      </c>
      <c r="D370" t="s">
        <v>2565</v>
      </c>
      <c r="E370">
        <v>63275192</v>
      </c>
      <c r="F370">
        <v>46359768</v>
      </c>
      <c r="G370">
        <v>-16915424</v>
      </c>
      <c r="H370">
        <v>-0.26733106374740601</v>
      </c>
      <c r="I370">
        <v>520</v>
      </c>
      <c r="J370">
        <v>316.06240844726563</v>
      </c>
      <c r="K370">
        <v>-203.93759155273438</v>
      </c>
      <c r="L370">
        <v>-0.3921876847743988</v>
      </c>
      <c r="M370">
        <v>14.112882614135742</v>
      </c>
      <c r="N370">
        <v>25.018291473388672</v>
      </c>
      <c r="O370">
        <v>10.90540885925293</v>
      </c>
      <c r="P370">
        <v>0.77272725105285645</v>
      </c>
    </row>
    <row r="371" spans="1:16">
      <c r="A371">
        <v>123464502</v>
      </c>
      <c r="B371" t="s">
        <v>1331</v>
      </c>
      <c r="C371" t="s">
        <v>2050</v>
      </c>
      <c r="D371" t="s">
        <v>2565</v>
      </c>
      <c r="E371">
        <v>279202816</v>
      </c>
      <c r="F371">
        <v>92684976</v>
      </c>
      <c r="G371">
        <v>-186517840</v>
      </c>
      <c r="H371">
        <v>-0.66803711652755737</v>
      </c>
      <c r="I371">
        <v>1436.5</v>
      </c>
      <c r="J371">
        <v>202.67291259765625</v>
      </c>
      <c r="K371">
        <v>-1233.8271484375</v>
      </c>
      <c r="L371">
        <v>-0.85891205072402954</v>
      </c>
      <c r="M371">
        <v>12.609174728393555</v>
      </c>
      <c r="N371">
        <v>96.487594604492188</v>
      </c>
      <c r="O371">
        <v>83.87841796875</v>
      </c>
      <c r="P371">
        <v>6.6521735191345215</v>
      </c>
    </row>
    <row r="372" spans="1:16">
      <c r="A372">
        <v>123464603</v>
      </c>
      <c r="B372" t="s">
        <v>1332</v>
      </c>
      <c r="C372" t="s">
        <v>2050</v>
      </c>
      <c r="D372" t="s">
        <v>2565</v>
      </c>
      <c r="E372">
        <v>50644908</v>
      </c>
      <c r="F372">
        <v>26243716</v>
      </c>
      <c r="G372">
        <v>-24401192</v>
      </c>
      <c r="H372">
        <v>-0.48180937767028809</v>
      </c>
      <c r="I372">
        <v>235</v>
      </c>
      <c r="J372">
        <v>64.66729736328125</v>
      </c>
      <c r="K372">
        <v>-170.33270263671875</v>
      </c>
      <c r="L372">
        <v>-0.72482001781463623</v>
      </c>
      <c r="M372">
        <v>14.740396499633789</v>
      </c>
      <c r="N372">
        <v>50.363021850585938</v>
      </c>
      <c r="O372">
        <v>35.622627258300781</v>
      </c>
      <c r="P372">
        <v>2.4166667461395264</v>
      </c>
    </row>
    <row r="373" spans="1:16">
      <c r="A373">
        <v>117414203</v>
      </c>
      <c r="B373" t="s">
        <v>1333</v>
      </c>
      <c r="C373" t="s">
        <v>2051</v>
      </c>
      <c r="D373" t="s">
        <v>2565</v>
      </c>
      <c r="E373">
        <v>24279562</v>
      </c>
      <c r="F373">
        <v>20645148</v>
      </c>
      <c r="G373">
        <v>-3634414</v>
      </c>
      <c r="H373">
        <v>-0.14969025552272797</v>
      </c>
      <c r="I373">
        <v>208.5</v>
      </c>
      <c r="J373">
        <v>156.46990966796875</v>
      </c>
      <c r="K373">
        <v>-52.03009033203125</v>
      </c>
      <c r="L373">
        <v>-0.24954479932785034</v>
      </c>
      <c r="M373">
        <v>16.363277435302734</v>
      </c>
      <c r="N373">
        <v>22.355464935302734</v>
      </c>
      <c r="O373">
        <v>5.9921875</v>
      </c>
      <c r="P373">
        <v>0.36619725823402405</v>
      </c>
    </row>
    <row r="374" spans="1:16">
      <c r="A374">
        <v>118000000</v>
      </c>
      <c r="B374" t="s">
        <v>1334</v>
      </c>
      <c r="C374" t="s">
        <v>2052</v>
      </c>
      <c r="D374" t="s">
        <v>2566</v>
      </c>
      <c r="E374">
        <v>40587456</v>
      </c>
      <c r="F374">
        <v>31454220</v>
      </c>
      <c r="G374">
        <v>-9133236</v>
      </c>
      <c r="H374">
        <v>-0.22502607107162476</v>
      </c>
      <c r="I374">
        <v>250.5</v>
      </c>
      <c r="J374">
        <v>157.20565795898438</v>
      </c>
      <c r="K374">
        <v>-93.294342041015625</v>
      </c>
      <c r="L374">
        <v>-0.37243250012397766</v>
      </c>
      <c r="M374">
        <v>6.4499998092651367</v>
      </c>
      <c r="N374">
        <v>10.117647171020508</v>
      </c>
      <c r="O374">
        <v>3.6676473617553711</v>
      </c>
      <c r="P374">
        <v>0.56862753629684448</v>
      </c>
    </row>
    <row r="375" spans="1:16">
      <c r="A375">
        <v>117414807</v>
      </c>
      <c r="B375" t="s">
        <v>1335</v>
      </c>
      <c r="C375" t="s">
        <v>2053</v>
      </c>
      <c r="D375" t="s">
        <v>2567</v>
      </c>
      <c r="E375">
        <v>1963864.75</v>
      </c>
      <c r="F375">
        <v>2813379.75</v>
      </c>
      <c r="G375">
        <v>849515</v>
      </c>
      <c r="H375">
        <v>0.43257308006286621</v>
      </c>
      <c r="I375">
        <v>18.5</v>
      </c>
      <c r="J375">
        <v>18.5</v>
      </c>
      <c r="K375">
        <v>0</v>
      </c>
      <c r="L375">
        <v>0</v>
      </c>
      <c r="M375">
        <v>29.899999618530273</v>
      </c>
      <c r="N375">
        <v>29.899999618530273</v>
      </c>
      <c r="O375">
        <v>0</v>
      </c>
      <c r="P375">
        <v>0</v>
      </c>
    </row>
    <row r="376" spans="1:16">
      <c r="A376">
        <v>126513150</v>
      </c>
      <c r="B376" t="s">
        <v>1336</v>
      </c>
      <c r="C376" t="s">
        <v>2054</v>
      </c>
      <c r="D376" t="s">
        <v>2568</v>
      </c>
      <c r="E376">
        <v>23281958</v>
      </c>
      <c r="F376">
        <v>17003768</v>
      </c>
      <c r="G376">
        <v>-6278190</v>
      </c>
      <c r="H376">
        <v>-0.26965901255607605</v>
      </c>
      <c r="I376">
        <v>173</v>
      </c>
      <c r="J376">
        <v>98.406005859375</v>
      </c>
      <c r="K376">
        <v>-74.593994140625</v>
      </c>
      <c r="L376">
        <v>-0.43117916584014893</v>
      </c>
      <c r="M376">
        <v>15.219684600830078</v>
      </c>
      <c r="N376">
        <v>26.775369644165039</v>
      </c>
      <c r="O376">
        <v>11.555685043334961</v>
      </c>
      <c r="P376">
        <v>0.75925916433334351</v>
      </c>
    </row>
    <row r="377" spans="1:16">
      <c r="A377">
        <v>126513117</v>
      </c>
      <c r="B377" t="s">
        <v>1337</v>
      </c>
      <c r="C377" t="s">
        <v>2054</v>
      </c>
      <c r="D377" t="s">
        <v>2568</v>
      </c>
      <c r="E377">
        <v>15232438</v>
      </c>
      <c r="F377">
        <v>10529640</v>
      </c>
      <c r="G377">
        <v>-4702798</v>
      </c>
      <c r="H377">
        <v>-0.30873572826385498</v>
      </c>
      <c r="I377">
        <v>127.5</v>
      </c>
      <c r="J377">
        <v>60.631107330322266</v>
      </c>
      <c r="K377">
        <v>-66.868896484375</v>
      </c>
      <c r="L377">
        <v>-0.52446192502975464</v>
      </c>
      <c r="M377">
        <v>14.207656860351563</v>
      </c>
      <c r="N377">
        <v>32.081806182861328</v>
      </c>
      <c r="O377">
        <v>17.874149322509766</v>
      </c>
      <c r="P377">
        <v>1.2580645084381104</v>
      </c>
    </row>
    <row r="378" spans="1:16">
      <c r="A378">
        <v>126511624</v>
      </c>
      <c r="B378" t="s">
        <v>1338</v>
      </c>
      <c r="C378" t="s">
        <v>2054</v>
      </c>
      <c r="D378" t="s">
        <v>2568</v>
      </c>
      <c r="E378">
        <v>13255289</v>
      </c>
      <c r="F378">
        <v>10012055</v>
      </c>
      <c r="G378">
        <v>-3243234</v>
      </c>
      <c r="H378">
        <v>-0.24467471241950989</v>
      </c>
      <c r="I378">
        <v>93</v>
      </c>
      <c r="J378">
        <v>50.436439514160156</v>
      </c>
      <c r="K378">
        <v>-42.563560485839844</v>
      </c>
      <c r="L378">
        <v>-0.45767268538475037</v>
      </c>
      <c r="M378">
        <v>17.659666061401367</v>
      </c>
      <c r="N378">
        <v>37.526790618896484</v>
      </c>
      <c r="O378">
        <v>19.867124557495117</v>
      </c>
      <c r="P378">
        <v>1.125</v>
      </c>
    </row>
    <row r="379" spans="1:16">
      <c r="A379">
        <v>129544503</v>
      </c>
      <c r="B379" t="s">
        <v>1339</v>
      </c>
      <c r="C379" t="s">
        <v>2055</v>
      </c>
      <c r="D379" t="s">
        <v>2569</v>
      </c>
      <c r="E379">
        <v>18971126</v>
      </c>
      <c r="F379">
        <v>11805617</v>
      </c>
      <c r="G379">
        <v>-7165509</v>
      </c>
      <c r="H379">
        <v>-0.37770605087280273</v>
      </c>
      <c r="I379">
        <v>160</v>
      </c>
      <c r="J379">
        <v>74.191497802734375</v>
      </c>
      <c r="K379">
        <v>-85.808502197265625</v>
      </c>
      <c r="L379">
        <v>-0.53630316257476807</v>
      </c>
      <c r="M379">
        <v>11.609988212585449</v>
      </c>
      <c r="N379">
        <v>26.196897506713867</v>
      </c>
      <c r="O379">
        <v>14.586909294128418</v>
      </c>
      <c r="P379">
        <v>1.2564103603363037</v>
      </c>
    </row>
    <row r="380" spans="1:16">
      <c r="A380">
        <v>102023030</v>
      </c>
      <c r="B380" t="s">
        <v>1340</v>
      </c>
      <c r="C380" t="s">
        <v>2056</v>
      </c>
      <c r="D380" t="s">
        <v>2570</v>
      </c>
      <c r="E380">
        <v>9341060</v>
      </c>
      <c r="F380">
        <v>5047201</v>
      </c>
      <c r="G380">
        <v>-4293859</v>
      </c>
      <c r="H380">
        <v>-0.45967578887939453</v>
      </c>
      <c r="I380">
        <v>41</v>
      </c>
      <c r="J380">
        <v>8.2015266418457031</v>
      </c>
      <c r="K380">
        <v>-32.798473358154297</v>
      </c>
      <c r="L380">
        <v>-0.79996275901794434</v>
      </c>
      <c r="M380">
        <v>23.598312377929688</v>
      </c>
      <c r="N380">
        <v>377.572998046875</v>
      </c>
      <c r="O380">
        <v>353.97467041015625</v>
      </c>
      <c r="P380">
        <v>15</v>
      </c>
    </row>
    <row r="381" spans="1:16">
      <c r="A381">
        <v>113364403</v>
      </c>
      <c r="B381" t="s">
        <v>1341</v>
      </c>
      <c r="C381" t="s">
        <v>2057</v>
      </c>
      <c r="D381" t="s">
        <v>2571</v>
      </c>
      <c r="E381">
        <v>59190072</v>
      </c>
      <c r="F381">
        <v>37455552</v>
      </c>
      <c r="G381">
        <v>-21734520</v>
      </c>
      <c r="H381">
        <v>-0.36719873547554016</v>
      </c>
      <c r="I381">
        <v>395</v>
      </c>
      <c r="J381">
        <v>175.58920288085938</v>
      </c>
      <c r="K381">
        <v>-219.41079711914063</v>
      </c>
      <c r="L381">
        <v>-0.55547034740447998</v>
      </c>
      <c r="M381">
        <v>15.389009475708008</v>
      </c>
      <c r="N381">
        <v>33.260116577148438</v>
      </c>
      <c r="O381">
        <v>17.87110710144043</v>
      </c>
      <c r="P381">
        <v>1.1612902879714966</v>
      </c>
    </row>
    <row r="382" spans="1:16">
      <c r="A382">
        <v>113364503</v>
      </c>
      <c r="B382" t="s">
        <v>1342</v>
      </c>
      <c r="C382" t="s">
        <v>2057</v>
      </c>
      <c r="D382" t="s">
        <v>2571</v>
      </c>
      <c r="E382">
        <v>100648232</v>
      </c>
      <c r="F382">
        <v>68873312</v>
      </c>
      <c r="G382">
        <v>-31774920</v>
      </c>
      <c r="H382">
        <v>-0.31570270657539368</v>
      </c>
      <c r="I382">
        <v>667.5</v>
      </c>
      <c r="J382">
        <v>334.43597412109375</v>
      </c>
      <c r="K382">
        <v>-333.06402587890625</v>
      </c>
      <c r="L382">
        <v>-0.4989723265171051</v>
      </c>
      <c r="M382">
        <v>14.918233871459961</v>
      </c>
      <c r="N382">
        <v>30.511159896850586</v>
      </c>
      <c r="O382">
        <v>15.592926025390625</v>
      </c>
      <c r="P382">
        <v>1.045225977897644</v>
      </c>
    </row>
    <row r="383" spans="1:16">
      <c r="A383">
        <v>126513480</v>
      </c>
      <c r="B383" t="s">
        <v>1343</v>
      </c>
      <c r="C383" t="s">
        <v>2058</v>
      </c>
      <c r="D383" t="s">
        <v>2572</v>
      </c>
      <c r="E383">
        <v>20553196</v>
      </c>
      <c r="F383">
        <v>13464853</v>
      </c>
      <c r="G383">
        <v>-7088343</v>
      </c>
      <c r="H383">
        <v>-0.34487789869308472</v>
      </c>
      <c r="I383">
        <v>128.5</v>
      </c>
      <c r="J383">
        <v>57.404933929443359</v>
      </c>
      <c r="K383">
        <v>-71.095062255859375</v>
      </c>
      <c r="L383">
        <v>-0.55326896905899048</v>
      </c>
      <c r="M383">
        <v>15.979108810424805</v>
      </c>
      <c r="N383">
        <v>44.208866119384766</v>
      </c>
      <c r="O383">
        <v>28.229757308959961</v>
      </c>
      <c r="P383">
        <v>1.7666665315628052</v>
      </c>
    </row>
    <row r="384" spans="1:16">
      <c r="A384">
        <v>128325203</v>
      </c>
      <c r="B384" t="s">
        <v>1344</v>
      </c>
      <c r="C384" t="s">
        <v>2059</v>
      </c>
      <c r="D384" t="s">
        <v>2573</v>
      </c>
      <c r="E384">
        <v>24995508</v>
      </c>
      <c r="F384">
        <v>14754457</v>
      </c>
      <c r="G384">
        <v>-10241051</v>
      </c>
      <c r="H384">
        <v>-0.40971565246582031</v>
      </c>
      <c r="I384">
        <v>192</v>
      </c>
      <c r="J384">
        <v>90.527206420898438</v>
      </c>
      <c r="K384">
        <v>-101.47279357910156</v>
      </c>
      <c r="L384">
        <v>-0.5285041332244873</v>
      </c>
      <c r="M384">
        <v>12.580831527709961</v>
      </c>
      <c r="N384">
        <v>28.236978530883789</v>
      </c>
      <c r="O384">
        <v>15.656147003173828</v>
      </c>
      <c r="P384">
        <v>1.2444444894790649</v>
      </c>
    </row>
    <row r="385" spans="1:16">
      <c r="A385">
        <v>126510014</v>
      </c>
      <c r="B385" t="s">
        <v>1345</v>
      </c>
      <c r="C385" t="s">
        <v>2060</v>
      </c>
      <c r="D385" t="s">
        <v>2574</v>
      </c>
      <c r="E385">
        <v>12833553</v>
      </c>
      <c r="F385">
        <v>9567094</v>
      </c>
      <c r="G385">
        <v>-3266459</v>
      </c>
      <c r="H385">
        <v>-0.25452491641044617</v>
      </c>
      <c r="I385">
        <v>90.5</v>
      </c>
      <c r="J385">
        <v>53.892997741699219</v>
      </c>
      <c r="K385">
        <v>-36.607002258300781</v>
      </c>
      <c r="L385">
        <v>-0.40449726581573486</v>
      </c>
      <c r="M385">
        <v>15.501654624938965</v>
      </c>
      <c r="N385">
        <v>28.419700622558594</v>
      </c>
      <c r="O385">
        <v>12.918045997619629</v>
      </c>
      <c r="P385">
        <v>0.83333337306976318</v>
      </c>
    </row>
    <row r="386" spans="1:16">
      <c r="A386">
        <v>125235502</v>
      </c>
      <c r="B386" t="s">
        <v>1346</v>
      </c>
      <c r="C386" t="s">
        <v>2061</v>
      </c>
      <c r="D386" t="s">
        <v>2575</v>
      </c>
      <c r="E386">
        <v>90657848</v>
      </c>
      <c r="F386">
        <v>39200068</v>
      </c>
      <c r="G386">
        <v>-51457780</v>
      </c>
      <c r="H386">
        <v>-0.56760424375534058</v>
      </c>
      <c r="I386">
        <v>605.5</v>
      </c>
      <c r="J386">
        <v>120.00338745117188</v>
      </c>
      <c r="K386">
        <v>-485.49661254882813</v>
      </c>
      <c r="L386">
        <v>-0.8018110990524292</v>
      </c>
      <c r="M386">
        <v>13.412083625793457</v>
      </c>
      <c r="N386">
        <v>66.807357788085938</v>
      </c>
      <c r="O386">
        <v>53.395275115966797</v>
      </c>
      <c r="P386">
        <v>3.9811320304870605</v>
      </c>
    </row>
    <row r="387" spans="1:16">
      <c r="A387">
        <v>104105003</v>
      </c>
      <c r="B387" t="s">
        <v>1347</v>
      </c>
      <c r="C387" t="s">
        <v>2062</v>
      </c>
      <c r="D387" t="s">
        <v>2575</v>
      </c>
      <c r="E387">
        <v>50200440</v>
      </c>
      <c r="F387">
        <v>40498104</v>
      </c>
      <c r="G387">
        <v>-9702336</v>
      </c>
      <c r="H387">
        <v>-0.1932719349861145</v>
      </c>
      <c r="I387">
        <v>335</v>
      </c>
      <c r="J387">
        <v>230.43446350097656</v>
      </c>
      <c r="K387">
        <v>-104.56553649902344</v>
      </c>
      <c r="L387">
        <v>-0.31213593482971191</v>
      </c>
      <c r="M387">
        <v>17.51899528503418</v>
      </c>
      <c r="N387">
        <v>25.081151962280273</v>
      </c>
      <c r="O387">
        <v>7.5621566772460938</v>
      </c>
      <c r="P387">
        <v>0.43165469169616699</v>
      </c>
    </row>
    <row r="388" spans="1:16">
      <c r="A388">
        <v>126510002</v>
      </c>
      <c r="B388" t="s">
        <v>1348</v>
      </c>
      <c r="C388" t="s">
        <v>2063</v>
      </c>
      <c r="D388" t="s">
        <v>2576</v>
      </c>
      <c r="E388">
        <v>9985353</v>
      </c>
      <c r="F388">
        <v>6105264</v>
      </c>
      <c r="G388">
        <v>-3880089</v>
      </c>
      <c r="H388">
        <v>-0.38857805728912354</v>
      </c>
      <c r="I388">
        <v>182.5</v>
      </c>
      <c r="J388">
        <v>65.872940063476563</v>
      </c>
      <c r="K388">
        <v>-116.62705993652344</v>
      </c>
      <c r="L388">
        <v>-0.63905239105224609</v>
      </c>
      <c r="M388">
        <v>16.937206268310547</v>
      </c>
      <c r="N388">
        <v>115.17299652099609</v>
      </c>
      <c r="O388">
        <v>98.235794067382813</v>
      </c>
      <c r="P388">
        <v>5.7999997138977051</v>
      </c>
    </row>
    <row r="389" spans="1:16">
      <c r="A389">
        <v>126518118</v>
      </c>
      <c r="B389" t="s">
        <v>1349</v>
      </c>
      <c r="C389" t="s">
        <v>2063</v>
      </c>
      <c r="D389" t="s">
        <v>2576</v>
      </c>
      <c r="E389">
        <v>8430260</v>
      </c>
      <c r="F389">
        <v>5470682</v>
      </c>
      <c r="G389">
        <v>-2959578</v>
      </c>
      <c r="H389">
        <v>-0.35106605291366577</v>
      </c>
      <c r="I389">
        <v>56</v>
      </c>
      <c r="J389">
        <v>16.316583633422852</v>
      </c>
      <c r="K389">
        <v>-39.683418273925781</v>
      </c>
      <c r="L389">
        <v>-0.70863246917724609</v>
      </c>
      <c r="M389">
        <v>17.268800735473633</v>
      </c>
      <c r="N389">
        <v>74.009140014648438</v>
      </c>
      <c r="O389">
        <v>56.740341186523438</v>
      </c>
      <c r="P389">
        <v>3.2857139110565186</v>
      </c>
    </row>
    <row r="390" spans="1:16">
      <c r="A390">
        <v>126519644</v>
      </c>
      <c r="B390" t="s">
        <v>1350</v>
      </c>
      <c r="C390" t="s">
        <v>2063</v>
      </c>
      <c r="D390" t="s">
        <v>2576</v>
      </c>
      <c r="E390">
        <v>12070851</v>
      </c>
      <c r="F390">
        <v>8077042</v>
      </c>
      <c r="G390">
        <v>-3993809</v>
      </c>
      <c r="H390">
        <v>-0.33086392283439636</v>
      </c>
      <c r="I390">
        <v>77.5</v>
      </c>
      <c r="J390">
        <v>26.078794479370117</v>
      </c>
      <c r="K390">
        <v>-51.42120361328125</v>
      </c>
      <c r="L390">
        <v>-0.66349941492080688</v>
      </c>
      <c r="M390">
        <v>16.248733520507813</v>
      </c>
      <c r="N390">
        <v>81.243667602539063</v>
      </c>
      <c r="O390">
        <v>64.99493408203125</v>
      </c>
      <c r="P390">
        <v>4</v>
      </c>
    </row>
    <row r="391" spans="1:16">
      <c r="A391">
        <v>126511748</v>
      </c>
      <c r="B391" t="s">
        <v>1351</v>
      </c>
      <c r="C391" t="s">
        <v>2063</v>
      </c>
      <c r="D391" t="s">
        <v>2576</v>
      </c>
      <c r="E391">
        <v>8713512</v>
      </c>
      <c r="F391">
        <v>5731203</v>
      </c>
      <c r="G391">
        <v>-2982309</v>
      </c>
      <c r="H391">
        <v>-0.34226256608963013</v>
      </c>
      <c r="I391">
        <v>60.5</v>
      </c>
      <c r="J391">
        <v>21.461639404296875</v>
      </c>
      <c r="K391">
        <v>-39.038360595703125</v>
      </c>
      <c r="L391">
        <v>-0.64526218175888062</v>
      </c>
      <c r="M391">
        <v>18.192930221557617</v>
      </c>
      <c r="N391">
        <v>47.963180541992188</v>
      </c>
      <c r="O391">
        <v>29.77025032043457</v>
      </c>
      <c r="P391">
        <v>1.6363636255264282</v>
      </c>
    </row>
    <row r="392" spans="1:16">
      <c r="A392">
        <v>126518795</v>
      </c>
      <c r="B392" t="s">
        <v>1352</v>
      </c>
      <c r="C392" t="s">
        <v>2063</v>
      </c>
      <c r="D392" t="s">
        <v>2576</v>
      </c>
      <c r="E392">
        <v>10395799</v>
      </c>
      <c r="F392">
        <v>6881435</v>
      </c>
      <c r="G392">
        <v>-3514364</v>
      </c>
      <c r="H392">
        <v>-0.33805617690086365</v>
      </c>
      <c r="I392">
        <v>61.5</v>
      </c>
      <c r="J392">
        <v>20.384071350097656</v>
      </c>
      <c r="K392">
        <v>-41.115928649902344</v>
      </c>
      <c r="L392">
        <v>-0.66855168342590332</v>
      </c>
      <c r="M392">
        <v>16.800405502319336</v>
      </c>
      <c r="N392">
        <v>51.801250457763672</v>
      </c>
      <c r="O392">
        <v>35.000846862792969</v>
      </c>
      <c r="P392">
        <v>2.0833332538604736</v>
      </c>
    </row>
    <row r="393" spans="1:16">
      <c r="A393">
        <v>126513734</v>
      </c>
      <c r="B393" t="s">
        <v>1353</v>
      </c>
      <c r="C393" t="s">
        <v>2063</v>
      </c>
      <c r="D393" t="s">
        <v>2576</v>
      </c>
      <c r="E393">
        <v>23573944</v>
      </c>
      <c r="F393">
        <v>14489072</v>
      </c>
      <c r="G393">
        <v>-9084872</v>
      </c>
      <c r="H393">
        <v>-0.3853776752948761</v>
      </c>
      <c r="I393">
        <v>161.5</v>
      </c>
      <c r="J393">
        <v>55.781173706054688</v>
      </c>
      <c r="K393">
        <v>-105.71882629394531</v>
      </c>
      <c r="L393">
        <v>-0.65460574626922607</v>
      </c>
      <c r="M393">
        <v>15.980493545532227</v>
      </c>
      <c r="N393">
        <v>66.445213317871094</v>
      </c>
      <c r="O393">
        <v>50.4647216796875</v>
      </c>
      <c r="P393">
        <v>3.1578948497772217</v>
      </c>
    </row>
    <row r="394" spans="1:16">
      <c r="A394">
        <v>126513290</v>
      </c>
      <c r="B394" t="s">
        <v>1354</v>
      </c>
      <c r="C394" t="s">
        <v>2063</v>
      </c>
      <c r="D394" t="s">
        <v>2576</v>
      </c>
      <c r="E394">
        <v>20089244</v>
      </c>
      <c r="F394">
        <v>13255522</v>
      </c>
      <c r="G394">
        <v>-6833722</v>
      </c>
      <c r="H394">
        <v>-0.34016820788383484</v>
      </c>
      <c r="I394">
        <v>125</v>
      </c>
      <c r="J394">
        <v>51.424728393554688</v>
      </c>
      <c r="K394">
        <v>-73.575271606445313</v>
      </c>
      <c r="L394">
        <v>-0.58860218524932861</v>
      </c>
      <c r="M394">
        <v>15.961730003356934</v>
      </c>
      <c r="N394">
        <v>38.102191925048828</v>
      </c>
      <c r="O394">
        <v>22.140460968017578</v>
      </c>
      <c r="P394">
        <v>1.387096643447876</v>
      </c>
    </row>
    <row r="395" spans="1:16">
      <c r="A395">
        <v>126516457</v>
      </c>
      <c r="B395" t="s">
        <v>1355</v>
      </c>
      <c r="C395" t="s">
        <v>2063</v>
      </c>
      <c r="D395" t="s">
        <v>2576</v>
      </c>
      <c r="E395">
        <v>12949631</v>
      </c>
      <c r="F395">
        <v>8722662</v>
      </c>
      <c r="G395">
        <v>-4226969</v>
      </c>
      <c r="H395">
        <v>-0.32641616463661194</v>
      </c>
      <c r="I395">
        <v>89.5</v>
      </c>
      <c r="J395">
        <v>39.948692321777344</v>
      </c>
      <c r="K395">
        <v>-49.551307678222656</v>
      </c>
      <c r="L395">
        <v>-0.55364590883255005</v>
      </c>
      <c r="M395">
        <v>16.690160751342773</v>
      </c>
      <c r="N395">
        <v>39.738475799560547</v>
      </c>
      <c r="O395">
        <v>23.048315048217773</v>
      </c>
      <c r="P395">
        <v>1.3809522390365601</v>
      </c>
    </row>
    <row r="396" spans="1:16">
      <c r="A396">
        <v>126519433</v>
      </c>
      <c r="B396" t="s">
        <v>1356</v>
      </c>
      <c r="C396" t="s">
        <v>2063</v>
      </c>
      <c r="D396" t="s">
        <v>2576</v>
      </c>
      <c r="E396">
        <v>8516997</v>
      </c>
      <c r="F396">
        <v>5880847</v>
      </c>
      <c r="G396">
        <v>-2636150</v>
      </c>
      <c r="H396">
        <v>-0.30951637029647827</v>
      </c>
      <c r="I396">
        <v>59</v>
      </c>
      <c r="J396">
        <v>25.846576690673828</v>
      </c>
      <c r="K396">
        <v>-33.153423309326172</v>
      </c>
      <c r="L396">
        <v>-0.56192243099212646</v>
      </c>
      <c r="M396">
        <v>16.884605407714844</v>
      </c>
      <c r="N396">
        <v>39.799427032470703</v>
      </c>
      <c r="O396">
        <v>22.914821624755859</v>
      </c>
      <c r="P396">
        <v>1.3571428060531616</v>
      </c>
    </row>
    <row r="397" spans="1:16">
      <c r="A397">
        <v>151514721</v>
      </c>
      <c r="B397" t="s">
        <v>1357</v>
      </c>
      <c r="C397" t="s">
        <v>2063</v>
      </c>
      <c r="D397" t="s">
        <v>2576</v>
      </c>
      <c r="E397">
        <v>14793417</v>
      </c>
      <c r="F397">
        <v>9433285</v>
      </c>
      <c r="G397">
        <v>-5360132</v>
      </c>
      <c r="H397">
        <v>-0.36233225464820862</v>
      </c>
      <c r="I397">
        <v>91.5</v>
      </c>
      <c r="J397">
        <v>34.0802001953125</v>
      </c>
      <c r="K397">
        <v>-57.4197998046875</v>
      </c>
      <c r="L397">
        <v>-0.62753880023956299</v>
      </c>
      <c r="M397">
        <v>16.521739959716797</v>
      </c>
      <c r="N397">
        <v>52.480823516845703</v>
      </c>
      <c r="O397">
        <v>35.959083557128906</v>
      </c>
      <c r="P397">
        <v>2.1764707565307617</v>
      </c>
    </row>
    <row r="398" spans="1:16">
      <c r="A398">
        <v>126510022</v>
      </c>
      <c r="B398" t="s">
        <v>1358</v>
      </c>
      <c r="C398" t="s">
        <v>2063</v>
      </c>
      <c r="D398" t="s">
        <v>2576</v>
      </c>
      <c r="E398">
        <v>12818190</v>
      </c>
      <c r="F398">
        <v>8073506</v>
      </c>
      <c r="G398">
        <v>-4744684</v>
      </c>
      <c r="H398">
        <v>-0.37015241384506226</v>
      </c>
      <c r="I398">
        <v>88.5</v>
      </c>
      <c r="J398">
        <v>31.461215972900391</v>
      </c>
      <c r="K398">
        <v>-57.038784027099609</v>
      </c>
      <c r="L398">
        <v>-0.64450603723526001</v>
      </c>
      <c r="M398">
        <v>14.72609806060791</v>
      </c>
      <c r="N398">
        <v>44.178295135498047</v>
      </c>
      <c r="O398">
        <v>29.452198028564453</v>
      </c>
      <c r="P398">
        <v>2</v>
      </c>
    </row>
    <row r="399" spans="1:16">
      <c r="A399">
        <v>126517286</v>
      </c>
      <c r="B399" t="s">
        <v>1359</v>
      </c>
      <c r="C399" t="s">
        <v>2063</v>
      </c>
      <c r="D399" t="s">
        <v>2576</v>
      </c>
      <c r="E399">
        <v>13287202</v>
      </c>
      <c r="F399">
        <v>9190558</v>
      </c>
      <c r="G399">
        <v>-4096644</v>
      </c>
      <c r="H399">
        <v>-0.30831500887870789</v>
      </c>
      <c r="I399">
        <v>87.5</v>
      </c>
      <c r="J399">
        <v>39.189773559570313</v>
      </c>
      <c r="K399">
        <v>-48.310226440429688</v>
      </c>
      <c r="L399">
        <v>-0.55211687088012695</v>
      </c>
      <c r="M399">
        <v>14.982095718383789</v>
      </c>
      <c r="N399">
        <v>37.098522186279297</v>
      </c>
      <c r="O399">
        <v>22.116426467895508</v>
      </c>
      <c r="P399">
        <v>1.476190447807312</v>
      </c>
    </row>
    <row r="400" spans="1:16">
      <c r="A400">
        <v>126510023</v>
      </c>
      <c r="B400" t="s">
        <v>1360</v>
      </c>
      <c r="C400" t="s">
        <v>2063</v>
      </c>
      <c r="D400" t="s">
        <v>2576</v>
      </c>
      <c r="E400">
        <v>20327862</v>
      </c>
      <c r="F400">
        <v>13774937</v>
      </c>
      <c r="G400">
        <v>-6552925</v>
      </c>
      <c r="H400">
        <v>-0.32236173748970032</v>
      </c>
      <c r="I400">
        <v>132</v>
      </c>
      <c r="J400">
        <v>56.924453735351563</v>
      </c>
      <c r="K400">
        <v>-75.075546264648438</v>
      </c>
      <c r="L400">
        <v>-0.56875413656234741</v>
      </c>
      <c r="M400">
        <v>15.205685615539551</v>
      </c>
      <c r="N400">
        <v>39.626937866210938</v>
      </c>
      <c r="O400">
        <v>24.421253204345703</v>
      </c>
      <c r="P400">
        <v>1.6060606241226196</v>
      </c>
    </row>
    <row r="401" spans="1:16">
      <c r="A401">
        <v>126517643</v>
      </c>
      <c r="B401" t="s">
        <v>1361</v>
      </c>
      <c r="C401" t="s">
        <v>2063</v>
      </c>
      <c r="D401" t="s">
        <v>2576</v>
      </c>
      <c r="E401">
        <v>5723533</v>
      </c>
      <c r="F401">
        <v>4336822</v>
      </c>
      <c r="G401">
        <v>-1386711</v>
      </c>
      <c r="H401">
        <v>-0.24228234589099884</v>
      </c>
      <c r="I401">
        <v>37</v>
      </c>
      <c r="J401">
        <v>16.168294906616211</v>
      </c>
      <c r="K401">
        <v>-20.831705093383789</v>
      </c>
      <c r="L401">
        <v>-0.5630190372467041</v>
      </c>
      <c r="M401">
        <v>19.345294952392578</v>
      </c>
      <c r="N401">
        <v>46.981430053710938</v>
      </c>
      <c r="O401">
        <v>27.636135101318359</v>
      </c>
      <c r="P401">
        <v>1.428571343421936</v>
      </c>
    </row>
    <row r="402" spans="1:16">
      <c r="A402">
        <v>126513230</v>
      </c>
      <c r="B402" t="s">
        <v>1362</v>
      </c>
      <c r="C402" t="s">
        <v>2063</v>
      </c>
      <c r="D402" t="s">
        <v>2576</v>
      </c>
      <c r="E402">
        <v>12631862</v>
      </c>
      <c r="F402">
        <v>9984448</v>
      </c>
      <c r="G402">
        <v>-2647414</v>
      </c>
      <c r="H402">
        <v>-0.20958223938941956</v>
      </c>
      <c r="I402">
        <v>117.5</v>
      </c>
      <c r="J402">
        <v>85.1424560546875</v>
      </c>
      <c r="K402">
        <v>-32.3575439453125</v>
      </c>
      <c r="L402">
        <v>-0.2753833532333374</v>
      </c>
      <c r="M402">
        <v>17.305807113647461</v>
      </c>
      <c r="N402">
        <v>25.958709716796875</v>
      </c>
      <c r="O402">
        <v>8.6529026031494141</v>
      </c>
      <c r="P402">
        <v>0.49999994039535522</v>
      </c>
    </row>
    <row r="403" spans="1:16">
      <c r="A403">
        <v>101633903</v>
      </c>
      <c r="B403" t="s">
        <v>1363</v>
      </c>
      <c r="C403" t="s">
        <v>2064</v>
      </c>
      <c r="D403" t="s">
        <v>2577</v>
      </c>
      <c r="E403">
        <v>30968712</v>
      </c>
      <c r="F403">
        <v>17882702</v>
      </c>
      <c r="G403">
        <v>-13086010</v>
      </c>
      <c r="H403">
        <v>-0.4225558340549469</v>
      </c>
      <c r="I403">
        <v>230.5</v>
      </c>
      <c r="J403">
        <v>85.093215942382813</v>
      </c>
      <c r="K403">
        <v>-145.40678405761719</v>
      </c>
      <c r="L403">
        <v>-0.6308320164680481</v>
      </c>
      <c r="M403">
        <v>13.280588150024414</v>
      </c>
      <c r="N403">
        <v>39.509750366210938</v>
      </c>
      <c r="O403">
        <v>26.229162216186523</v>
      </c>
      <c r="P403">
        <v>1.9750000238418579</v>
      </c>
    </row>
    <row r="404" spans="1:16">
      <c r="A404">
        <v>103026002</v>
      </c>
      <c r="B404" t="s">
        <v>1364</v>
      </c>
      <c r="C404" t="s">
        <v>2065</v>
      </c>
      <c r="D404" t="s">
        <v>2577</v>
      </c>
      <c r="E404">
        <v>69225512</v>
      </c>
      <c r="F404">
        <v>46179712</v>
      </c>
      <c r="G404">
        <v>-23045800</v>
      </c>
      <c r="H404">
        <v>-0.33290904760360718</v>
      </c>
      <c r="I404">
        <v>519.5</v>
      </c>
      <c r="J404">
        <v>238.07376098632813</v>
      </c>
      <c r="K404">
        <v>-281.42623901367188</v>
      </c>
      <c r="L404">
        <v>-0.54172521829605103</v>
      </c>
      <c r="M404">
        <v>16.931344985961914</v>
      </c>
      <c r="N404">
        <v>46.102218627929688</v>
      </c>
      <c r="O404">
        <v>29.170873641967773</v>
      </c>
      <c r="P404">
        <v>1.7228916883468628</v>
      </c>
    </row>
    <row r="405" spans="1:16">
      <c r="A405">
        <v>115216503</v>
      </c>
      <c r="B405" t="s">
        <v>1365</v>
      </c>
      <c r="C405" t="s">
        <v>2066</v>
      </c>
      <c r="D405" t="s">
        <v>2577</v>
      </c>
      <c r="E405">
        <v>73982560</v>
      </c>
      <c r="F405">
        <v>58446224</v>
      </c>
      <c r="G405">
        <v>-15536336</v>
      </c>
      <c r="H405">
        <v>-0.20999997854232788</v>
      </c>
      <c r="I405">
        <v>581</v>
      </c>
      <c r="J405">
        <v>404.62350463867188</v>
      </c>
      <c r="K405">
        <v>-176.37649536132813</v>
      </c>
      <c r="L405">
        <v>-0.30357399582862854</v>
      </c>
      <c r="M405">
        <v>15.705216407775879</v>
      </c>
      <c r="N405">
        <v>23.803218841552734</v>
      </c>
      <c r="O405">
        <v>8.0980024337768555</v>
      </c>
      <c r="P405">
        <v>0.515625</v>
      </c>
    </row>
    <row r="406" spans="1:16">
      <c r="A406">
        <v>126519392</v>
      </c>
      <c r="B406" t="s">
        <v>1366</v>
      </c>
      <c r="C406" t="s">
        <v>2067</v>
      </c>
      <c r="D406" t="s">
        <v>2578</v>
      </c>
      <c r="E406">
        <v>11943252</v>
      </c>
      <c r="F406">
        <v>8198341</v>
      </c>
      <c r="G406">
        <v>-3744911</v>
      </c>
      <c r="H406">
        <v>-0.31355872750282288</v>
      </c>
      <c r="I406">
        <v>98</v>
      </c>
      <c r="J406">
        <v>14.3692626953125</v>
      </c>
      <c r="K406">
        <v>-83.6307373046875</v>
      </c>
      <c r="L406">
        <v>-0.8533748984336853</v>
      </c>
      <c r="M406">
        <v>14.074607849121094</v>
      </c>
      <c r="N406">
        <v>119.63416290283203</v>
      </c>
      <c r="O406">
        <v>105.55955505371094</v>
      </c>
      <c r="P406">
        <v>7.4999995231628418</v>
      </c>
    </row>
    <row r="407" spans="1:16">
      <c r="A407">
        <v>104435003</v>
      </c>
      <c r="B407" t="s">
        <v>1367</v>
      </c>
      <c r="C407" t="s">
        <v>2068</v>
      </c>
      <c r="D407" t="s">
        <v>2579</v>
      </c>
      <c r="E407">
        <v>23768312</v>
      </c>
      <c r="F407">
        <v>18025402</v>
      </c>
      <c r="G407">
        <v>-5742910</v>
      </c>
      <c r="H407">
        <v>-0.24162043631076813</v>
      </c>
      <c r="I407">
        <v>171</v>
      </c>
      <c r="J407">
        <v>89.800765991210938</v>
      </c>
      <c r="K407">
        <v>-81.199234008789063</v>
      </c>
      <c r="L407">
        <v>-0.47484931349754333</v>
      </c>
      <c r="M407">
        <v>13.683961868286133</v>
      </c>
      <c r="N407">
        <v>28.088130950927734</v>
      </c>
      <c r="O407">
        <v>14.404169082641602</v>
      </c>
      <c r="P407">
        <v>1.0526314973831177</v>
      </c>
    </row>
    <row r="408" spans="1:16">
      <c r="A408">
        <v>104435107</v>
      </c>
      <c r="B408" t="s">
        <v>1368</v>
      </c>
      <c r="C408" t="s">
        <v>2068</v>
      </c>
      <c r="D408" t="s">
        <v>2580</v>
      </c>
      <c r="E408">
        <v>15472493</v>
      </c>
      <c r="F408">
        <v>14980615</v>
      </c>
      <c r="G408">
        <v>-491878</v>
      </c>
      <c r="H408">
        <v>-3.1790480017662048E-2</v>
      </c>
      <c r="I408">
        <v>38</v>
      </c>
      <c r="J408">
        <v>33.546661376953125</v>
      </c>
      <c r="K408">
        <v>-4.453338623046875</v>
      </c>
      <c r="L408">
        <v>-0.11719312518835068</v>
      </c>
      <c r="M408">
        <v>27.176469802856445</v>
      </c>
      <c r="N408">
        <v>30.799999237060547</v>
      </c>
      <c r="O408">
        <v>3.6235294342041016</v>
      </c>
      <c r="P408">
        <v>0.13333334028720856</v>
      </c>
    </row>
    <row r="409" spans="1:16">
      <c r="A409">
        <v>123465303</v>
      </c>
      <c r="B409" t="s">
        <v>1369</v>
      </c>
      <c r="C409" t="s">
        <v>2069</v>
      </c>
      <c r="D409" t="s">
        <v>2581</v>
      </c>
      <c r="E409">
        <v>111615744</v>
      </c>
      <c r="F409">
        <v>56611552</v>
      </c>
      <c r="G409">
        <v>-55004192</v>
      </c>
      <c r="H409">
        <v>-0.49279958009719849</v>
      </c>
      <c r="I409">
        <v>623.5</v>
      </c>
      <c r="J409">
        <v>179.61021423339844</v>
      </c>
      <c r="K409">
        <v>-443.8897705078125</v>
      </c>
      <c r="L409">
        <v>-0.71193224191665649</v>
      </c>
      <c r="M409">
        <v>13.707892417907715</v>
      </c>
      <c r="N409">
        <v>49.23651123046875</v>
      </c>
      <c r="O409">
        <v>35.528617858886719</v>
      </c>
      <c r="P409">
        <v>2.59183669090271</v>
      </c>
    </row>
    <row r="410" spans="1:16">
      <c r="A410">
        <v>108565203</v>
      </c>
      <c r="B410" t="s">
        <v>1370</v>
      </c>
      <c r="C410" t="s">
        <v>2070</v>
      </c>
      <c r="D410" t="s">
        <v>2581</v>
      </c>
      <c r="E410">
        <v>14763036</v>
      </c>
      <c r="F410">
        <v>9293811</v>
      </c>
      <c r="G410">
        <v>-5469225</v>
      </c>
      <c r="H410">
        <v>-0.37046748399734497</v>
      </c>
      <c r="I410">
        <v>112</v>
      </c>
      <c r="J410">
        <v>50.535125732421875</v>
      </c>
      <c r="K410">
        <v>-61.464874267578125</v>
      </c>
      <c r="L410">
        <v>-0.5487934947013855</v>
      </c>
      <c r="M410">
        <v>13.708683013916016</v>
      </c>
      <c r="N410">
        <v>31.63542366027832</v>
      </c>
      <c r="O410">
        <v>17.926740646362305</v>
      </c>
      <c r="P410">
        <v>1.3076924085617065</v>
      </c>
    </row>
    <row r="411" spans="1:16">
      <c r="A411">
        <v>119355503</v>
      </c>
      <c r="B411" t="s">
        <v>1371</v>
      </c>
      <c r="C411" t="s">
        <v>2071</v>
      </c>
      <c r="D411" t="s">
        <v>2581</v>
      </c>
      <c r="E411">
        <v>29534468</v>
      </c>
      <c r="F411">
        <v>22511884</v>
      </c>
      <c r="G411">
        <v>-7022584</v>
      </c>
      <c r="H411">
        <v>-0.23777587711811066</v>
      </c>
      <c r="I411">
        <v>200</v>
      </c>
      <c r="J411">
        <v>130.03553771972656</v>
      </c>
      <c r="K411">
        <v>-69.964462280273438</v>
      </c>
      <c r="L411">
        <v>-0.34982231259346008</v>
      </c>
      <c r="M411">
        <v>16.284294128417969</v>
      </c>
      <c r="N411">
        <v>26.545629501342773</v>
      </c>
      <c r="O411">
        <v>10.261335372924805</v>
      </c>
      <c r="P411">
        <v>0.63013696670532227</v>
      </c>
    </row>
    <row r="412" spans="1:16">
      <c r="A412">
        <v>116555003</v>
      </c>
      <c r="B412" t="s">
        <v>1372</v>
      </c>
      <c r="C412" t="s">
        <v>2072</v>
      </c>
      <c r="D412" t="s">
        <v>2581</v>
      </c>
      <c r="E412">
        <v>37663148</v>
      </c>
      <c r="F412">
        <v>28093988</v>
      </c>
      <c r="G412">
        <v>-9569160</v>
      </c>
      <c r="H412">
        <v>-0.25407221913337708</v>
      </c>
      <c r="I412">
        <v>302</v>
      </c>
      <c r="J412">
        <v>186.29867553710938</v>
      </c>
      <c r="K412">
        <v>-115.70132446289063</v>
      </c>
      <c r="L412">
        <v>-0.3831169605255127</v>
      </c>
      <c r="M412">
        <v>14.762283325195313</v>
      </c>
      <c r="N412">
        <v>24.548517227172852</v>
      </c>
      <c r="O412">
        <v>9.7862339019775391</v>
      </c>
      <c r="P412">
        <v>0.66292142868041992</v>
      </c>
    </row>
    <row r="413" spans="1:16">
      <c r="A413">
        <v>122097007</v>
      </c>
      <c r="B413" t="s">
        <v>1373</v>
      </c>
      <c r="C413" t="s">
        <v>2073</v>
      </c>
      <c r="D413" t="s">
        <v>2582</v>
      </c>
      <c r="E413">
        <v>12084423</v>
      </c>
      <c r="F413">
        <v>8332973</v>
      </c>
      <c r="G413">
        <v>-3751450</v>
      </c>
      <c r="H413">
        <v>-0.31043684482574463</v>
      </c>
      <c r="I413">
        <v>74.5</v>
      </c>
      <c r="J413">
        <v>39.108200073242188</v>
      </c>
      <c r="K413">
        <v>-35.391799926757813</v>
      </c>
      <c r="L413">
        <v>-0.47505772113800049</v>
      </c>
      <c r="M413">
        <v>25.53125</v>
      </c>
      <c r="N413">
        <v>51.0625</v>
      </c>
      <c r="O413">
        <v>25.53125</v>
      </c>
      <c r="P413">
        <v>1</v>
      </c>
    </row>
    <row r="414" spans="1:16">
      <c r="A414">
        <v>115226003</v>
      </c>
      <c r="B414" t="s">
        <v>1374</v>
      </c>
      <c r="C414" t="s">
        <v>2074</v>
      </c>
      <c r="D414" t="s">
        <v>2583</v>
      </c>
      <c r="E414">
        <v>50349904</v>
      </c>
      <c r="F414">
        <v>36192080</v>
      </c>
      <c r="G414">
        <v>-14157824</v>
      </c>
      <c r="H414">
        <v>-0.28118869662284851</v>
      </c>
      <c r="I414">
        <v>341</v>
      </c>
      <c r="J414">
        <v>191.56112670898438</v>
      </c>
      <c r="K414">
        <v>-149.43887329101563</v>
      </c>
      <c r="L414">
        <v>-0.43823716044425964</v>
      </c>
      <c r="M414">
        <v>14.988618850708008</v>
      </c>
      <c r="N414">
        <v>28.988977432250977</v>
      </c>
      <c r="O414">
        <v>14.000358581542969</v>
      </c>
      <c r="P414">
        <v>0.93406593799591064</v>
      </c>
    </row>
    <row r="415" spans="1:16">
      <c r="A415">
        <v>127045303</v>
      </c>
      <c r="B415" t="s">
        <v>1375</v>
      </c>
      <c r="C415" t="s">
        <v>2075</v>
      </c>
      <c r="D415" t="s">
        <v>2583</v>
      </c>
      <c r="E415">
        <v>6191587.5</v>
      </c>
      <c r="F415">
        <v>4446852.5</v>
      </c>
      <c r="G415">
        <v>-1744735</v>
      </c>
      <c r="H415">
        <v>-0.28179121017456055</v>
      </c>
      <c r="I415">
        <v>30.5</v>
      </c>
      <c r="J415">
        <v>15.364395141601563</v>
      </c>
      <c r="K415">
        <v>-15.135604858398438</v>
      </c>
      <c r="L415">
        <v>-0.49624934792518616</v>
      </c>
      <c r="M415">
        <v>20.208578109741211</v>
      </c>
      <c r="N415">
        <v>38.39630126953125</v>
      </c>
      <c r="O415">
        <v>18.187723159790039</v>
      </c>
      <c r="P415">
        <v>0.90000015497207642</v>
      </c>
    </row>
    <row r="416" spans="1:16">
      <c r="A416">
        <v>104000000</v>
      </c>
      <c r="B416" t="s">
        <v>1376</v>
      </c>
      <c r="C416" t="s">
        <v>2076</v>
      </c>
      <c r="D416" t="s">
        <v>2584</v>
      </c>
      <c r="E416">
        <v>39423700</v>
      </c>
      <c r="F416">
        <v>26419484</v>
      </c>
      <c r="G416">
        <v>-13004216</v>
      </c>
      <c r="H416">
        <v>-0.32985782623291016</v>
      </c>
      <c r="I416">
        <v>189</v>
      </c>
      <c r="J416">
        <v>102.58872985839844</v>
      </c>
      <c r="K416">
        <v>-86.411270141601563</v>
      </c>
      <c r="L416">
        <v>-0.4572024941444397</v>
      </c>
      <c r="M416">
        <v>0.49438202381134033</v>
      </c>
      <c r="N416">
        <v>0.95652174949645996</v>
      </c>
      <c r="O416">
        <v>0.46213972568511963</v>
      </c>
      <c r="P416">
        <v>0.93478262424468994</v>
      </c>
    </row>
    <row r="417" spans="1:16">
      <c r="A417">
        <v>111444307</v>
      </c>
      <c r="B417" t="s">
        <v>1377</v>
      </c>
      <c r="C417" t="s">
        <v>2077</v>
      </c>
      <c r="D417" t="s">
        <v>2585</v>
      </c>
      <c r="E417">
        <v>4804253</v>
      </c>
      <c r="F417">
        <v>4153015</v>
      </c>
      <c r="G417">
        <v>-651238</v>
      </c>
      <c r="H417">
        <v>-0.1355544775724411</v>
      </c>
      <c r="I417">
        <v>23</v>
      </c>
      <c r="J417">
        <v>17.546365737915039</v>
      </c>
      <c r="K417">
        <v>-5.4536342620849609</v>
      </c>
      <c r="L417">
        <v>-0.23711453378200531</v>
      </c>
      <c r="M417">
        <v>28.846153259277344</v>
      </c>
      <c r="N417">
        <v>37.5</v>
      </c>
      <c r="O417">
        <v>8.6538467407226563</v>
      </c>
      <c r="P417">
        <v>0.30000001192092896</v>
      </c>
    </row>
    <row r="418" spans="1:16">
      <c r="A418">
        <v>111444602</v>
      </c>
      <c r="B418" t="s">
        <v>1378</v>
      </c>
      <c r="C418" t="s">
        <v>2077</v>
      </c>
      <c r="D418" t="s">
        <v>2586</v>
      </c>
      <c r="E418">
        <v>81246944</v>
      </c>
      <c r="F418">
        <v>61075856</v>
      </c>
      <c r="G418">
        <v>-20171088</v>
      </c>
      <c r="H418">
        <v>-0.24826888740062714</v>
      </c>
      <c r="I418">
        <v>711.5</v>
      </c>
      <c r="J418">
        <v>452.5523681640625</v>
      </c>
      <c r="K418">
        <v>-258.9476318359375</v>
      </c>
      <c r="L418">
        <v>-0.36394608020782471</v>
      </c>
      <c r="M418">
        <v>14.552268981933594</v>
      </c>
      <c r="N418">
        <v>23.750400543212891</v>
      </c>
      <c r="O418">
        <v>9.1981315612792969</v>
      </c>
      <c r="P418">
        <v>0.63207542896270752</v>
      </c>
    </row>
    <row r="419" spans="1:16">
      <c r="A419">
        <v>116605003</v>
      </c>
      <c r="B419" t="s">
        <v>1379</v>
      </c>
      <c r="C419" t="s">
        <v>2078</v>
      </c>
      <c r="D419" t="s">
        <v>2586</v>
      </c>
      <c r="E419">
        <v>55980616</v>
      </c>
      <c r="F419">
        <v>48796136</v>
      </c>
      <c r="G419">
        <v>-7184480</v>
      </c>
      <c r="H419">
        <v>-0.12833870947360992</v>
      </c>
      <c r="I419">
        <v>260.5</v>
      </c>
      <c r="J419">
        <v>177.34259033203125</v>
      </c>
      <c r="K419">
        <v>-83.15740966796875</v>
      </c>
      <c r="L419">
        <v>-0.31922230124473572</v>
      </c>
      <c r="M419">
        <v>14.958558082580566</v>
      </c>
      <c r="N419">
        <v>21.729272842407227</v>
      </c>
      <c r="O419">
        <v>6.7707147598266602</v>
      </c>
      <c r="P419">
        <v>0.45263150334358215</v>
      </c>
    </row>
    <row r="420" spans="1:16">
      <c r="A420">
        <v>105257602</v>
      </c>
      <c r="B420" t="s">
        <v>1380</v>
      </c>
      <c r="C420" t="s">
        <v>2079</v>
      </c>
      <c r="D420" t="s">
        <v>2586</v>
      </c>
      <c r="E420">
        <v>102868432</v>
      </c>
      <c r="F420">
        <v>77048952</v>
      </c>
      <c r="G420">
        <v>-25819480</v>
      </c>
      <c r="H420">
        <v>-0.25099518895149231</v>
      </c>
      <c r="I420">
        <v>767</v>
      </c>
      <c r="J420">
        <v>493.31671142578125</v>
      </c>
      <c r="K420">
        <v>-273.68328857421875</v>
      </c>
      <c r="L420">
        <v>-0.35682305693626404</v>
      </c>
      <c r="M420">
        <v>14.933303833007813</v>
      </c>
      <c r="N420">
        <v>23.774682998657227</v>
      </c>
      <c r="O420">
        <v>8.8413791656494141</v>
      </c>
      <c r="P420">
        <v>0.59205782413482666</v>
      </c>
    </row>
    <row r="421" spans="1:16">
      <c r="A421">
        <v>115226103</v>
      </c>
      <c r="B421" t="s">
        <v>1381</v>
      </c>
      <c r="C421" t="s">
        <v>2080</v>
      </c>
      <c r="D421" t="s">
        <v>2586</v>
      </c>
      <c r="E421">
        <v>23911760</v>
      </c>
      <c r="F421">
        <v>18821434</v>
      </c>
      <c r="G421">
        <v>-5090326</v>
      </c>
      <c r="H421">
        <v>-0.21287959814071655</v>
      </c>
      <c r="I421">
        <v>117</v>
      </c>
      <c r="J421">
        <v>63.758758544921875</v>
      </c>
      <c r="K421">
        <v>-53.241241455078125</v>
      </c>
      <c r="L421">
        <v>-0.45505335927009583</v>
      </c>
      <c r="M421">
        <v>12.479218482971191</v>
      </c>
      <c r="N421">
        <v>23.490293502807617</v>
      </c>
      <c r="O421">
        <v>11.011075019836426</v>
      </c>
      <c r="P421">
        <v>0.88235294818878174</v>
      </c>
    </row>
    <row r="422" spans="1:16">
      <c r="A422">
        <v>116195004</v>
      </c>
      <c r="B422" t="s">
        <v>1382</v>
      </c>
      <c r="C422" t="s">
        <v>2081</v>
      </c>
      <c r="D422" t="s">
        <v>2586</v>
      </c>
      <c r="E422">
        <v>13353990</v>
      </c>
      <c r="F422">
        <v>8990264</v>
      </c>
      <c r="G422">
        <v>-4363726</v>
      </c>
      <c r="H422">
        <v>-0.32677319645881653</v>
      </c>
      <c r="I422">
        <v>120.5</v>
      </c>
      <c r="J422">
        <v>64.337684631347656</v>
      </c>
      <c r="K422">
        <v>-56.162315368652344</v>
      </c>
      <c r="L422">
        <v>-0.4660772979259491</v>
      </c>
      <c r="M422">
        <v>10.82589054107666</v>
      </c>
      <c r="N422">
        <v>19.246026992797852</v>
      </c>
      <c r="O422">
        <v>8.4201364517211914</v>
      </c>
      <c r="P422">
        <v>0.77777773141860962</v>
      </c>
    </row>
    <row r="423" spans="1:16">
      <c r="A423">
        <v>116495003</v>
      </c>
      <c r="B423" t="s">
        <v>1383</v>
      </c>
      <c r="C423" t="s">
        <v>2082</v>
      </c>
      <c r="D423" t="s">
        <v>2586</v>
      </c>
      <c r="E423">
        <v>34928080</v>
      </c>
      <c r="F423">
        <v>25289048</v>
      </c>
      <c r="G423">
        <v>-9639032</v>
      </c>
      <c r="H423">
        <v>-0.27596798539161682</v>
      </c>
      <c r="I423">
        <v>285.5</v>
      </c>
      <c r="J423">
        <v>172.11180114746094</v>
      </c>
      <c r="K423">
        <v>-113.38819885253906</v>
      </c>
      <c r="L423">
        <v>-0.39715656638145447</v>
      </c>
      <c r="M423">
        <v>13.775161743164063</v>
      </c>
      <c r="N423">
        <v>23.167318344116211</v>
      </c>
      <c r="O423">
        <v>9.3921566009521484</v>
      </c>
      <c r="P423">
        <v>0.68181824684143066</v>
      </c>
    </row>
    <row r="424" spans="1:16">
      <c r="A424">
        <v>129544703</v>
      </c>
      <c r="B424" t="s">
        <v>1384</v>
      </c>
      <c r="C424" t="s">
        <v>2083</v>
      </c>
      <c r="D424" t="s">
        <v>2586</v>
      </c>
      <c r="E424">
        <v>22435200</v>
      </c>
      <c r="F424">
        <v>17259944</v>
      </c>
      <c r="G424">
        <v>-5175256</v>
      </c>
      <c r="H424">
        <v>-0.23067572712898254</v>
      </c>
      <c r="I424">
        <v>169.5</v>
      </c>
      <c r="J424">
        <v>96.468475341796875</v>
      </c>
      <c r="K424">
        <v>-73.031524658203125</v>
      </c>
      <c r="L424">
        <v>-0.43086445331573486</v>
      </c>
      <c r="M424">
        <v>13.605965614318848</v>
      </c>
      <c r="N424">
        <v>24.435203552246094</v>
      </c>
      <c r="O424">
        <v>10.829237937927246</v>
      </c>
      <c r="P424">
        <v>0.79591834545135498</v>
      </c>
    </row>
    <row r="425" spans="1:16">
      <c r="A425">
        <v>104375003</v>
      </c>
      <c r="B425" t="s">
        <v>1385</v>
      </c>
      <c r="C425" t="s">
        <v>2084</v>
      </c>
      <c r="D425" t="s">
        <v>2586</v>
      </c>
      <c r="E425">
        <v>25040734</v>
      </c>
      <c r="F425">
        <v>17044786</v>
      </c>
      <c r="G425">
        <v>-7995948</v>
      </c>
      <c r="H425">
        <v>-0.31931763887405396</v>
      </c>
      <c r="I425">
        <v>202</v>
      </c>
      <c r="J425">
        <v>115.90806579589844</v>
      </c>
      <c r="K425">
        <v>-86.091934204101563</v>
      </c>
      <c r="L425">
        <v>-0.42619770765304565</v>
      </c>
      <c r="M425">
        <v>15.50112247467041</v>
      </c>
      <c r="N425">
        <v>27.620182037353516</v>
      </c>
      <c r="O425">
        <v>12.119059562683105</v>
      </c>
      <c r="P425">
        <v>0.7818182110786438</v>
      </c>
    </row>
    <row r="426" spans="1:16">
      <c r="A426">
        <v>101634207</v>
      </c>
      <c r="B426" t="s">
        <v>1386</v>
      </c>
      <c r="C426" t="s">
        <v>2085</v>
      </c>
      <c r="D426" t="s">
        <v>2587</v>
      </c>
      <c r="E426">
        <v>3690349</v>
      </c>
      <c r="F426">
        <v>4940175.5</v>
      </c>
      <c r="G426">
        <v>1249826.5</v>
      </c>
      <c r="H426">
        <v>0.33867433667182922</v>
      </c>
      <c r="I426">
        <v>28</v>
      </c>
      <c r="J426">
        <v>28</v>
      </c>
      <c r="K426">
        <v>0</v>
      </c>
      <c r="L426">
        <v>0</v>
      </c>
      <c r="M426">
        <v>36.428569793701172</v>
      </c>
      <c r="N426">
        <v>36.428569793701172</v>
      </c>
      <c r="O426">
        <v>0</v>
      </c>
      <c r="P426">
        <v>0</v>
      </c>
    </row>
    <row r="427" spans="1:16">
      <c r="A427">
        <v>107655803</v>
      </c>
      <c r="B427" t="s">
        <v>1387</v>
      </c>
      <c r="C427" t="s">
        <v>2086</v>
      </c>
      <c r="D427" t="s">
        <v>2588</v>
      </c>
      <c r="E427">
        <v>16658003</v>
      </c>
      <c r="F427">
        <v>9484433</v>
      </c>
      <c r="G427">
        <v>-7173570</v>
      </c>
      <c r="H427">
        <v>-0.43063804507255554</v>
      </c>
      <c r="I427">
        <v>108</v>
      </c>
      <c r="J427">
        <v>37.277694702148438</v>
      </c>
      <c r="K427">
        <v>-70.722305297851563</v>
      </c>
      <c r="L427">
        <v>-0.65483617782592773</v>
      </c>
      <c r="M427">
        <v>13.390101432800293</v>
      </c>
      <c r="N427">
        <v>43.889778137207031</v>
      </c>
      <c r="O427">
        <v>30.499675750732422</v>
      </c>
      <c r="P427">
        <v>2.2777779102325439</v>
      </c>
    </row>
    <row r="428" spans="1:16">
      <c r="A428">
        <v>104105353</v>
      </c>
      <c r="B428" t="s">
        <v>1388</v>
      </c>
      <c r="C428" t="s">
        <v>2087</v>
      </c>
      <c r="D428" t="s">
        <v>2588</v>
      </c>
      <c r="E428">
        <v>21658178</v>
      </c>
      <c r="F428">
        <v>13881472</v>
      </c>
      <c r="G428">
        <v>-7776706</v>
      </c>
      <c r="H428">
        <v>-0.35906556248664856</v>
      </c>
      <c r="I428">
        <v>166.5</v>
      </c>
      <c r="J428">
        <v>82.317474365234375</v>
      </c>
      <c r="K428">
        <v>-84.182525634765625</v>
      </c>
      <c r="L428">
        <v>-0.50560075044631958</v>
      </c>
      <c r="M428">
        <v>14.398804664611816</v>
      </c>
      <c r="N428">
        <v>28.470363616943359</v>
      </c>
      <c r="O428">
        <v>14.071558952331543</v>
      </c>
      <c r="P428">
        <v>0.97727268934249878</v>
      </c>
    </row>
    <row r="429" spans="1:16">
      <c r="A429">
        <v>120454507</v>
      </c>
      <c r="B429" t="s">
        <v>1389</v>
      </c>
      <c r="C429" t="s">
        <v>2088</v>
      </c>
      <c r="D429" t="s">
        <v>2589</v>
      </c>
      <c r="E429">
        <v>10948514</v>
      </c>
      <c r="F429">
        <v>10220733</v>
      </c>
      <c r="G429">
        <v>-727781</v>
      </c>
      <c r="H429">
        <v>-6.6473037004470825E-2</v>
      </c>
      <c r="I429">
        <v>71</v>
      </c>
      <c r="J429">
        <v>63.645652770996094</v>
      </c>
      <c r="K429">
        <v>-7.3543472290039063</v>
      </c>
      <c r="L429">
        <v>-0.10358235239982605</v>
      </c>
      <c r="M429">
        <v>31.939393997192383</v>
      </c>
      <c r="N429">
        <v>36.344825744628906</v>
      </c>
      <c r="O429">
        <v>4.4054317474365234</v>
      </c>
      <c r="P429">
        <v>0.1379309743642807</v>
      </c>
    </row>
    <row r="430" spans="1:16">
      <c r="A430">
        <v>105250004</v>
      </c>
      <c r="B430" t="s">
        <v>1390</v>
      </c>
      <c r="C430" t="s">
        <v>2089</v>
      </c>
      <c r="D430" t="s">
        <v>2590</v>
      </c>
      <c r="E430">
        <v>7047526</v>
      </c>
      <c r="F430">
        <v>5877790</v>
      </c>
      <c r="G430">
        <v>-1169736</v>
      </c>
      <c r="H430">
        <v>-0.16597823798656464</v>
      </c>
      <c r="I430">
        <v>71</v>
      </c>
      <c r="J430">
        <v>52.687179565429688</v>
      </c>
      <c r="K430">
        <v>-18.312820434570313</v>
      </c>
      <c r="L430">
        <v>-0.2579270601272583</v>
      </c>
      <c r="M430">
        <v>17.55859375</v>
      </c>
      <c r="N430">
        <v>25.539772033691406</v>
      </c>
      <c r="O430">
        <v>7.9811782836914063</v>
      </c>
      <c r="P430">
        <v>0.45454540848731995</v>
      </c>
    </row>
    <row r="431" spans="1:16">
      <c r="A431">
        <v>117415004</v>
      </c>
      <c r="B431" t="s">
        <v>1391</v>
      </c>
      <c r="C431" t="s">
        <v>2090</v>
      </c>
      <c r="D431" t="s">
        <v>2591</v>
      </c>
      <c r="E431">
        <v>16362772</v>
      </c>
      <c r="F431">
        <v>11250347</v>
      </c>
      <c r="G431">
        <v>-5112425</v>
      </c>
      <c r="H431">
        <v>-0.31244248151779175</v>
      </c>
      <c r="I431">
        <v>98</v>
      </c>
      <c r="J431">
        <v>52.243595123291016</v>
      </c>
      <c r="K431">
        <v>-45.756404876708984</v>
      </c>
      <c r="L431">
        <v>-0.46690207719802856</v>
      </c>
      <c r="M431">
        <v>12.354777336120605</v>
      </c>
      <c r="N431">
        <v>24.041728973388672</v>
      </c>
      <c r="O431">
        <v>11.686951637268066</v>
      </c>
      <c r="P431">
        <v>0.94594597816467285</v>
      </c>
    </row>
    <row r="432" spans="1:16">
      <c r="A432">
        <v>123000000</v>
      </c>
      <c r="B432" t="s">
        <v>1392</v>
      </c>
      <c r="C432" t="s">
        <v>2091</v>
      </c>
      <c r="D432" t="s">
        <v>2592</v>
      </c>
      <c r="E432">
        <v>140175792</v>
      </c>
      <c r="F432">
        <v>73922672</v>
      </c>
      <c r="G432">
        <v>-66253120</v>
      </c>
      <c r="H432">
        <v>-0.47264310717582703</v>
      </c>
      <c r="I432">
        <v>490.5</v>
      </c>
      <c r="J432">
        <v>160.42306518554688</v>
      </c>
      <c r="K432">
        <v>-330.07693481445313</v>
      </c>
      <c r="L432">
        <v>-0.6729397177696228</v>
      </c>
      <c r="M432">
        <v>1.6170213222503662</v>
      </c>
      <c r="N432">
        <v>4.9032258987426758</v>
      </c>
      <c r="O432">
        <v>3.2862045764923096</v>
      </c>
      <c r="P432">
        <v>2.0322580337524414</v>
      </c>
    </row>
    <row r="433" spans="1:16">
      <c r="A433">
        <v>103026303</v>
      </c>
      <c r="B433" t="s">
        <v>1393</v>
      </c>
      <c r="C433" t="s">
        <v>2092</v>
      </c>
      <c r="D433" t="s">
        <v>2593</v>
      </c>
      <c r="E433">
        <v>99246472</v>
      </c>
      <c r="F433">
        <v>64126500</v>
      </c>
      <c r="G433">
        <v>-35119972</v>
      </c>
      <c r="H433">
        <v>-0.35386618971824646</v>
      </c>
      <c r="I433">
        <v>377.5</v>
      </c>
      <c r="J433">
        <v>126.59341430664063</v>
      </c>
      <c r="K433">
        <v>-250.90658569335938</v>
      </c>
      <c r="L433">
        <v>-0.66465318202972412</v>
      </c>
      <c r="M433">
        <v>16.191244125366211</v>
      </c>
      <c r="N433">
        <v>49.357177734375</v>
      </c>
      <c r="O433">
        <v>33.165931701660156</v>
      </c>
      <c r="P433">
        <v>2.0483870506286621</v>
      </c>
    </row>
    <row r="434" spans="1:16">
      <c r="A434">
        <v>117415103</v>
      </c>
      <c r="B434" t="s">
        <v>1394</v>
      </c>
      <c r="C434" t="s">
        <v>2093</v>
      </c>
      <c r="D434" t="s">
        <v>2593</v>
      </c>
      <c r="E434">
        <v>30586274</v>
      </c>
      <c r="F434">
        <v>23566320</v>
      </c>
      <c r="G434">
        <v>-7019954</v>
      </c>
      <c r="H434">
        <v>-0.22951321303844452</v>
      </c>
      <c r="I434">
        <v>205</v>
      </c>
      <c r="J434">
        <v>136.94798278808594</v>
      </c>
      <c r="K434">
        <v>-68.052017211914063</v>
      </c>
      <c r="L434">
        <v>-0.33196106553077698</v>
      </c>
      <c r="M434">
        <v>16.590353012084961</v>
      </c>
      <c r="N434">
        <v>25.976999282836914</v>
      </c>
      <c r="O434">
        <v>9.3866462707519531</v>
      </c>
      <c r="P434">
        <v>0.56578940153121948</v>
      </c>
    </row>
    <row r="435" spans="1:16">
      <c r="A435">
        <v>119584503</v>
      </c>
      <c r="B435" t="s">
        <v>1395</v>
      </c>
      <c r="C435" t="s">
        <v>2094</v>
      </c>
      <c r="D435" t="s">
        <v>2593</v>
      </c>
      <c r="E435">
        <v>27077596</v>
      </c>
      <c r="F435">
        <v>14037896</v>
      </c>
      <c r="G435">
        <v>-13039700</v>
      </c>
      <c r="H435">
        <v>-0.4815678596496582</v>
      </c>
      <c r="I435">
        <v>204</v>
      </c>
      <c r="J435">
        <v>75.625587463378906</v>
      </c>
      <c r="K435">
        <v>-128.37442016601563</v>
      </c>
      <c r="L435">
        <v>-0.62928634881973267</v>
      </c>
      <c r="M435">
        <v>11.744091033935547</v>
      </c>
      <c r="N435">
        <v>33.124359130859375</v>
      </c>
      <c r="O435">
        <v>21.380268096923828</v>
      </c>
      <c r="P435">
        <v>1.8205127716064453</v>
      </c>
    </row>
    <row r="436" spans="1:16">
      <c r="A436">
        <v>103026343</v>
      </c>
      <c r="B436" t="s">
        <v>1396</v>
      </c>
      <c r="C436" t="s">
        <v>2095</v>
      </c>
      <c r="D436" t="s">
        <v>2593</v>
      </c>
      <c r="E436">
        <v>104398984</v>
      </c>
      <c r="F436">
        <v>70089824</v>
      </c>
      <c r="G436">
        <v>-34309160</v>
      </c>
      <c r="H436">
        <v>-0.32863500714302063</v>
      </c>
      <c r="I436">
        <v>487</v>
      </c>
      <c r="J436">
        <v>183.23556518554688</v>
      </c>
      <c r="K436">
        <v>-303.76443481445313</v>
      </c>
      <c r="L436">
        <v>-0.62374627590179443</v>
      </c>
      <c r="M436">
        <v>14.02117919921875</v>
      </c>
      <c r="N436">
        <v>40.258831024169922</v>
      </c>
      <c r="O436">
        <v>26.237651824951172</v>
      </c>
      <c r="P436">
        <v>1.8712871074676514</v>
      </c>
    </row>
    <row r="437" spans="1:16">
      <c r="A437">
        <v>122097203</v>
      </c>
      <c r="B437" t="s">
        <v>1397</v>
      </c>
      <c r="C437" t="s">
        <v>2096</v>
      </c>
      <c r="D437" t="s">
        <v>2593</v>
      </c>
      <c r="E437">
        <v>22449112</v>
      </c>
      <c r="F437">
        <v>11986200</v>
      </c>
      <c r="G437">
        <v>-10462912</v>
      </c>
      <c r="H437">
        <v>-0.46607241034507751</v>
      </c>
      <c r="I437">
        <v>136.5</v>
      </c>
      <c r="J437">
        <v>37.094005584716797</v>
      </c>
      <c r="K437">
        <v>-99.405990600585938</v>
      </c>
      <c r="L437">
        <v>-0.72824901342391968</v>
      </c>
      <c r="M437">
        <v>16.837984085083008</v>
      </c>
      <c r="N437">
        <v>56.126609802246094</v>
      </c>
      <c r="O437">
        <v>39.288627624511719</v>
      </c>
      <c r="P437">
        <v>2.3333330154418945</v>
      </c>
    </row>
    <row r="438" spans="1:16">
      <c r="A438">
        <v>110175003</v>
      </c>
      <c r="B438" t="s">
        <v>1398</v>
      </c>
      <c r="C438" t="s">
        <v>2097</v>
      </c>
      <c r="D438" t="s">
        <v>2593</v>
      </c>
      <c r="E438">
        <v>15572613</v>
      </c>
      <c r="F438">
        <v>9745476</v>
      </c>
      <c r="G438">
        <v>-5827137</v>
      </c>
      <c r="H438">
        <v>-0.37419134378433228</v>
      </c>
      <c r="I438">
        <v>120</v>
      </c>
      <c r="J438">
        <v>50.639793395996094</v>
      </c>
      <c r="K438">
        <v>-69.360206604003906</v>
      </c>
      <c r="L438">
        <v>-0.57800173759460449</v>
      </c>
      <c r="M438">
        <v>13.542765617370605</v>
      </c>
      <c r="N438">
        <v>34.669479370117188</v>
      </c>
      <c r="O438">
        <v>21.126712799072266</v>
      </c>
      <c r="P438">
        <v>1.559999942779541</v>
      </c>
    </row>
    <row r="439" spans="1:16">
      <c r="A439">
        <v>116495103</v>
      </c>
      <c r="B439" t="s">
        <v>1399</v>
      </c>
      <c r="C439" t="s">
        <v>2098</v>
      </c>
      <c r="D439" t="s">
        <v>2593</v>
      </c>
      <c r="E439">
        <v>20645008</v>
      </c>
      <c r="F439">
        <v>17449160</v>
      </c>
      <c r="G439">
        <v>-3195848</v>
      </c>
      <c r="H439">
        <v>-0.15480004251003265</v>
      </c>
      <c r="I439">
        <v>193.5</v>
      </c>
      <c r="J439">
        <v>147.52755737304688</v>
      </c>
      <c r="K439">
        <v>-45.972442626953125</v>
      </c>
      <c r="L439">
        <v>-0.23758368194103241</v>
      </c>
      <c r="M439">
        <v>14.395527839660645</v>
      </c>
      <c r="N439">
        <v>19.932270050048828</v>
      </c>
      <c r="O439">
        <v>5.5367422103881836</v>
      </c>
      <c r="P439">
        <v>0.38461542129516602</v>
      </c>
    </row>
    <row r="440" spans="1:16">
      <c r="A440">
        <v>107655903</v>
      </c>
      <c r="B440" t="s">
        <v>1400</v>
      </c>
      <c r="C440" t="s">
        <v>2099</v>
      </c>
      <c r="D440" t="s">
        <v>2593</v>
      </c>
      <c r="E440">
        <v>34549252</v>
      </c>
      <c r="F440">
        <v>23491034</v>
      </c>
      <c r="G440">
        <v>-11058218</v>
      </c>
      <c r="H440">
        <v>-0.32007113099098206</v>
      </c>
      <c r="I440">
        <v>185.5</v>
      </c>
      <c r="J440">
        <v>96.015899658203125</v>
      </c>
      <c r="K440">
        <v>-89.484100341796875</v>
      </c>
      <c r="L440">
        <v>-0.48239406943321228</v>
      </c>
      <c r="M440">
        <v>16.920007705688477</v>
      </c>
      <c r="N440">
        <v>31.314641952514648</v>
      </c>
      <c r="O440">
        <v>14.394634246826172</v>
      </c>
      <c r="P440">
        <v>0.85074633359909058</v>
      </c>
    </row>
    <row r="441" spans="1:16">
      <c r="A441">
        <v>111316003</v>
      </c>
      <c r="B441" t="s">
        <v>1401</v>
      </c>
      <c r="C441" t="s">
        <v>2100</v>
      </c>
      <c r="D441" t="s">
        <v>2593</v>
      </c>
      <c r="E441">
        <v>21691760</v>
      </c>
      <c r="F441">
        <v>15166588</v>
      </c>
      <c r="G441">
        <v>-6525172</v>
      </c>
      <c r="H441">
        <v>-0.30081340670585632</v>
      </c>
      <c r="I441">
        <v>199</v>
      </c>
      <c r="J441">
        <v>111.86178588867188</v>
      </c>
      <c r="K441">
        <v>-87.138214111328125</v>
      </c>
      <c r="L441">
        <v>-0.43788048624992371</v>
      </c>
      <c r="M441">
        <v>11.867692947387695</v>
      </c>
      <c r="N441">
        <v>22.178966522216797</v>
      </c>
      <c r="O441">
        <v>10.311273574829102</v>
      </c>
      <c r="P441">
        <v>0.86885237693786621</v>
      </c>
    </row>
    <row r="442" spans="1:16">
      <c r="A442">
        <v>119584603</v>
      </c>
      <c r="B442" t="s">
        <v>1402</v>
      </c>
      <c r="C442" t="s">
        <v>2101</v>
      </c>
      <c r="D442" t="s">
        <v>2593</v>
      </c>
      <c r="E442">
        <v>20423712</v>
      </c>
      <c r="F442">
        <v>11119941</v>
      </c>
      <c r="G442">
        <v>-9303771</v>
      </c>
      <c r="H442">
        <v>-0.45553770661354065</v>
      </c>
      <c r="I442">
        <v>150.5</v>
      </c>
      <c r="J442">
        <v>54.866287231445313</v>
      </c>
      <c r="K442">
        <v>-95.633712768554688</v>
      </c>
      <c r="L442">
        <v>-0.63543993234634399</v>
      </c>
      <c r="M442">
        <v>12.727199554443359</v>
      </c>
      <c r="N442">
        <v>34.090713500976563</v>
      </c>
      <c r="O442">
        <v>21.363513946533203</v>
      </c>
      <c r="P442">
        <v>1.6785714626312256</v>
      </c>
    </row>
    <row r="443" spans="1:16">
      <c r="A443">
        <v>103026402</v>
      </c>
      <c r="B443" t="s">
        <v>1403</v>
      </c>
      <c r="C443" t="s">
        <v>2102</v>
      </c>
      <c r="D443" t="s">
        <v>2593</v>
      </c>
      <c r="E443">
        <v>101818800</v>
      </c>
      <c r="F443">
        <v>63019640</v>
      </c>
      <c r="G443">
        <v>-38799160</v>
      </c>
      <c r="H443">
        <v>-0.38106086850166321</v>
      </c>
      <c r="I443">
        <v>684</v>
      </c>
      <c r="J443">
        <v>309.20538330078125</v>
      </c>
      <c r="K443">
        <v>-374.79461669921875</v>
      </c>
      <c r="L443">
        <v>-0.54794532060623169</v>
      </c>
      <c r="M443">
        <v>14.532627105712891</v>
      </c>
      <c r="N443">
        <v>33.530097961425781</v>
      </c>
      <c r="O443">
        <v>18.997470855712891</v>
      </c>
      <c r="P443">
        <v>1.3072289228439331</v>
      </c>
    </row>
    <row r="444" spans="1:16">
      <c r="A444">
        <v>114065503</v>
      </c>
      <c r="B444" t="s">
        <v>1404</v>
      </c>
      <c r="C444" t="s">
        <v>2103</v>
      </c>
      <c r="D444" t="s">
        <v>2593</v>
      </c>
      <c r="E444">
        <v>62518636</v>
      </c>
      <c r="F444">
        <v>45105344</v>
      </c>
      <c r="G444">
        <v>-17413292</v>
      </c>
      <c r="H444">
        <v>-0.27852961421012878</v>
      </c>
      <c r="I444">
        <v>443.5</v>
      </c>
      <c r="J444">
        <v>261.94973754882813</v>
      </c>
      <c r="K444">
        <v>-181.55026245117188</v>
      </c>
      <c r="L444">
        <v>-0.40935796499252319</v>
      </c>
      <c r="M444">
        <v>16.899774551391602</v>
      </c>
      <c r="N444">
        <v>29.453893661499023</v>
      </c>
      <c r="O444">
        <v>12.554119110107422</v>
      </c>
      <c r="P444">
        <v>0.74285721778869629</v>
      </c>
    </row>
    <row r="445" spans="1:16">
      <c r="A445">
        <v>126513000</v>
      </c>
      <c r="B445" t="s">
        <v>1405</v>
      </c>
      <c r="C445" t="s">
        <v>2104</v>
      </c>
      <c r="D445" t="s">
        <v>2594</v>
      </c>
      <c r="E445">
        <v>3848331</v>
      </c>
      <c r="F445">
        <v>2736314</v>
      </c>
      <c r="G445">
        <v>-1112017</v>
      </c>
      <c r="H445">
        <v>-0.28896084427833557</v>
      </c>
      <c r="I445">
        <v>25.5</v>
      </c>
      <c r="J445">
        <v>12.558429718017578</v>
      </c>
      <c r="K445">
        <v>-12.941570281982422</v>
      </c>
      <c r="L445">
        <v>-0.50751256942749023</v>
      </c>
      <c r="M445">
        <v>15.010588645935059</v>
      </c>
      <c r="N445">
        <v>31.897499084472656</v>
      </c>
      <c r="O445">
        <v>16.886909484863281</v>
      </c>
      <c r="P445">
        <v>1.1249998807907104</v>
      </c>
    </row>
    <row r="446" spans="1:16">
      <c r="A446">
        <v>117415303</v>
      </c>
      <c r="B446" t="s">
        <v>1406</v>
      </c>
      <c r="C446" t="s">
        <v>2105</v>
      </c>
      <c r="D446" t="s">
        <v>2595</v>
      </c>
      <c r="E446">
        <v>18742208</v>
      </c>
      <c r="F446">
        <v>12488290</v>
      </c>
      <c r="G446">
        <v>-6253918</v>
      </c>
      <c r="H446">
        <v>-0.33368095755577087</v>
      </c>
      <c r="I446">
        <v>138.5</v>
      </c>
      <c r="J446">
        <v>72.188224792480469</v>
      </c>
      <c r="K446">
        <v>-66.311775207519531</v>
      </c>
      <c r="L446">
        <v>-0.47878536581993103</v>
      </c>
      <c r="M446">
        <v>14.425027847290039</v>
      </c>
      <c r="N446">
        <v>29.262199401855469</v>
      </c>
      <c r="O446">
        <v>14.83717155456543</v>
      </c>
      <c r="P446">
        <v>1.0285714864730835</v>
      </c>
    </row>
    <row r="447" spans="1:16">
      <c r="A447">
        <v>120484803</v>
      </c>
      <c r="B447" t="s">
        <v>1407</v>
      </c>
      <c r="C447" t="s">
        <v>2106</v>
      </c>
      <c r="D447" t="s">
        <v>2595</v>
      </c>
      <c r="E447">
        <v>93321560</v>
      </c>
      <c r="F447">
        <v>57166044</v>
      </c>
      <c r="G447">
        <v>-36155516</v>
      </c>
      <c r="H447">
        <v>-0.38742938637733459</v>
      </c>
      <c r="I447">
        <v>527.5</v>
      </c>
      <c r="J447">
        <v>245.58822631835938</v>
      </c>
      <c r="K447">
        <v>-281.91177368164063</v>
      </c>
      <c r="L447">
        <v>-0.53442990779876709</v>
      </c>
      <c r="M447">
        <v>16.575799942016602</v>
      </c>
      <c r="N447">
        <v>36.835109710693359</v>
      </c>
      <c r="O447">
        <v>20.259309768676758</v>
      </c>
      <c r="P447">
        <v>1.2222220897674561</v>
      </c>
    </row>
    <row r="448" spans="1:16">
      <c r="A448">
        <v>122097502</v>
      </c>
      <c r="B448" t="s">
        <v>1408</v>
      </c>
      <c r="C448" t="s">
        <v>2107</v>
      </c>
      <c r="D448" t="s">
        <v>2595</v>
      </c>
      <c r="E448">
        <v>242025904</v>
      </c>
      <c r="F448">
        <v>160412000</v>
      </c>
      <c r="G448">
        <v>-81613904</v>
      </c>
      <c r="H448">
        <v>-0.33721143007278442</v>
      </c>
      <c r="I448">
        <v>1069.5</v>
      </c>
      <c r="J448">
        <v>421.88198852539063</v>
      </c>
      <c r="K448">
        <v>-647.6180419921875</v>
      </c>
      <c r="L448">
        <v>-0.60553348064422607</v>
      </c>
      <c r="M448">
        <v>17.807559967041016</v>
      </c>
      <c r="N448">
        <v>46.680007934570313</v>
      </c>
      <c r="O448">
        <v>28.872447967529297</v>
      </c>
      <c r="P448">
        <v>1.6213589906692505</v>
      </c>
    </row>
    <row r="449" spans="1:16">
      <c r="A449">
        <v>104375203</v>
      </c>
      <c r="B449" t="s">
        <v>1409</v>
      </c>
      <c r="C449" t="s">
        <v>2108</v>
      </c>
      <c r="D449" t="s">
        <v>2595</v>
      </c>
      <c r="E449">
        <v>20160066</v>
      </c>
      <c r="F449">
        <v>14447750</v>
      </c>
      <c r="G449">
        <v>-5712316</v>
      </c>
      <c r="H449">
        <v>-0.28334808349609375</v>
      </c>
      <c r="I449">
        <v>135</v>
      </c>
      <c r="J449">
        <v>78.574417114257813</v>
      </c>
      <c r="K449">
        <v>-56.425582885742188</v>
      </c>
      <c r="L449">
        <v>-0.417967289686203</v>
      </c>
      <c r="M449">
        <v>17.13554573059082</v>
      </c>
      <c r="N449">
        <v>28.559244155883789</v>
      </c>
      <c r="O449">
        <v>11.423698425292969</v>
      </c>
      <c r="P449">
        <v>0.66666674613952637</v>
      </c>
    </row>
    <row r="450" spans="1:16">
      <c r="A450">
        <v>127045653</v>
      </c>
      <c r="B450" t="s">
        <v>1410</v>
      </c>
      <c r="C450" t="s">
        <v>2109</v>
      </c>
      <c r="D450" t="s">
        <v>2595</v>
      </c>
      <c r="E450">
        <v>25682792</v>
      </c>
      <c r="F450">
        <v>15932828</v>
      </c>
      <c r="G450">
        <v>-9749964</v>
      </c>
      <c r="H450">
        <v>-0.37963020801544189</v>
      </c>
      <c r="I450">
        <v>174</v>
      </c>
      <c r="J450">
        <v>76.848289489746094</v>
      </c>
      <c r="K450">
        <v>-97.151710510253906</v>
      </c>
      <c r="L450">
        <v>-0.55834317207336426</v>
      </c>
      <c r="M450">
        <v>13.45681095123291</v>
      </c>
      <c r="N450">
        <v>29.717124938964844</v>
      </c>
      <c r="O450">
        <v>16.26031494140625</v>
      </c>
      <c r="P450">
        <v>1.2083333730697632</v>
      </c>
    </row>
    <row r="451" spans="1:16">
      <c r="A451">
        <v>104375302</v>
      </c>
      <c r="B451" t="s">
        <v>1411</v>
      </c>
      <c r="C451" t="s">
        <v>2110</v>
      </c>
      <c r="D451" t="s">
        <v>2595</v>
      </c>
      <c r="E451">
        <v>56204060</v>
      </c>
      <c r="F451">
        <v>40582728</v>
      </c>
      <c r="G451">
        <v>-15621332</v>
      </c>
      <c r="H451">
        <v>-0.2779395580291748</v>
      </c>
      <c r="I451">
        <v>361.5</v>
      </c>
      <c r="J451">
        <v>213.65203857421875</v>
      </c>
      <c r="K451">
        <v>-147.84796142578125</v>
      </c>
      <c r="L451">
        <v>-0.40898469090461731</v>
      </c>
      <c r="M451">
        <v>17.544031143188477</v>
      </c>
      <c r="N451">
        <v>33.847576141357422</v>
      </c>
      <c r="O451">
        <v>16.303544998168945</v>
      </c>
      <c r="P451">
        <v>0.92929297685623169</v>
      </c>
    </row>
    <row r="452" spans="1:16">
      <c r="A452">
        <v>111440001</v>
      </c>
      <c r="B452" t="s">
        <v>1412</v>
      </c>
      <c r="C452" t="s">
        <v>2111</v>
      </c>
      <c r="D452" t="s">
        <v>2596</v>
      </c>
      <c r="E452">
        <v>2681810.5</v>
      </c>
      <c r="F452">
        <v>1655564.375</v>
      </c>
      <c r="G452">
        <v>-1026246.125</v>
      </c>
      <c r="H452">
        <v>-0.38266915082931519</v>
      </c>
      <c r="I452">
        <v>25.5</v>
      </c>
      <c r="J452">
        <v>11.210720062255859</v>
      </c>
      <c r="K452">
        <v>-14.289279937744141</v>
      </c>
      <c r="L452">
        <v>-0.56036394834518433</v>
      </c>
      <c r="M452">
        <v>11.372857093811035</v>
      </c>
      <c r="N452">
        <v>26.536666870117188</v>
      </c>
      <c r="O452">
        <v>15.163809776306152</v>
      </c>
      <c r="P452">
        <v>1.3333333730697632</v>
      </c>
    </row>
    <row r="453" spans="1:16">
      <c r="A453">
        <v>126513420</v>
      </c>
      <c r="B453" t="s">
        <v>1413</v>
      </c>
      <c r="C453" t="s">
        <v>2112</v>
      </c>
      <c r="D453" t="s">
        <v>2596</v>
      </c>
      <c r="E453">
        <v>21327748</v>
      </c>
      <c r="F453">
        <v>16014458</v>
      </c>
      <c r="G453">
        <v>-5313290</v>
      </c>
      <c r="H453">
        <v>-0.24912568926811218</v>
      </c>
      <c r="I453">
        <v>141</v>
      </c>
      <c r="J453">
        <v>88.587310791015625</v>
      </c>
      <c r="K453">
        <v>-52.412689208984375</v>
      </c>
      <c r="L453">
        <v>-0.37172120809555054</v>
      </c>
      <c r="M453">
        <v>18.455820083618164</v>
      </c>
      <c r="N453">
        <v>30.636659622192383</v>
      </c>
      <c r="O453">
        <v>12.180839538574219</v>
      </c>
      <c r="P453">
        <v>0.65999990701675415</v>
      </c>
    </row>
    <row r="454" spans="1:16">
      <c r="A454">
        <v>122097604</v>
      </c>
      <c r="B454" t="s">
        <v>1414</v>
      </c>
      <c r="C454" t="s">
        <v>2113</v>
      </c>
      <c r="D454" t="s">
        <v>2597</v>
      </c>
      <c r="E454">
        <v>42084416</v>
      </c>
      <c r="F454">
        <v>18456552</v>
      </c>
      <c r="G454">
        <v>-23627864</v>
      </c>
      <c r="H454">
        <v>-0.56143975257873535</v>
      </c>
      <c r="I454">
        <v>220</v>
      </c>
      <c r="J454">
        <v>58.124584197998047</v>
      </c>
      <c r="K454">
        <v>-161.87541198730469</v>
      </c>
      <c r="L454">
        <v>-0.73579734563827515</v>
      </c>
      <c r="M454">
        <v>12.854280471801758</v>
      </c>
      <c r="N454">
        <v>49.121715545654297</v>
      </c>
      <c r="O454">
        <v>36.267433166503906</v>
      </c>
      <c r="P454">
        <v>2.8214285373687744</v>
      </c>
    </row>
    <row r="455" spans="1:16">
      <c r="A455">
        <v>107656303</v>
      </c>
      <c r="B455" t="s">
        <v>1415</v>
      </c>
      <c r="C455" t="s">
        <v>2114</v>
      </c>
      <c r="D455" t="s">
        <v>2597</v>
      </c>
      <c r="E455">
        <v>37123020</v>
      </c>
      <c r="F455">
        <v>23650898</v>
      </c>
      <c r="G455">
        <v>-13472122</v>
      </c>
      <c r="H455">
        <v>-0.36290478706359863</v>
      </c>
      <c r="I455">
        <v>273.5</v>
      </c>
      <c r="J455">
        <v>123.70695495605469</v>
      </c>
      <c r="K455">
        <v>-149.79304504394531</v>
      </c>
      <c r="L455">
        <v>-0.54768937826156616</v>
      </c>
      <c r="M455">
        <v>13.17918872833252</v>
      </c>
      <c r="N455">
        <v>30.960634231567383</v>
      </c>
      <c r="O455">
        <v>17.781444549560547</v>
      </c>
      <c r="P455">
        <v>1.3492063283920288</v>
      </c>
    </row>
    <row r="456" spans="1:16">
      <c r="A456">
        <v>115504003</v>
      </c>
      <c r="B456" t="s">
        <v>1416</v>
      </c>
      <c r="C456" t="s">
        <v>2115</v>
      </c>
      <c r="D456" t="s">
        <v>2597</v>
      </c>
      <c r="E456">
        <v>30723680</v>
      </c>
      <c r="F456">
        <v>23629920</v>
      </c>
      <c r="G456">
        <v>-7093760</v>
      </c>
      <c r="H456">
        <v>-0.23088900744915009</v>
      </c>
      <c r="I456">
        <v>161</v>
      </c>
      <c r="J456">
        <v>83.18402099609375</v>
      </c>
      <c r="K456">
        <v>-77.81597900390625</v>
      </c>
      <c r="L456">
        <v>-0.48332905769348145</v>
      </c>
      <c r="M456">
        <v>13.191097259521484</v>
      </c>
      <c r="N456">
        <v>24.037111282348633</v>
      </c>
      <c r="O456">
        <v>10.846014022827148</v>
      </c>
      <c r="P456">
        <v>0.82222229242324829</v>
      </c>
    </row>
    <row r="457" spans="1:16">
      <c r="A457">
        <v>110143120</v>
      </c>
      <c r="B457" t="s">
        <v>1417</v>
      </c>
      <c r="C457" t="s">
        <v>2116</v>
      </c>
      <c r="D457" t="s">
        <v>2598</v>
      </c>
      <c r="E457">
        <v>761521</v>
      </c>
      <c r="F457">
        <v>435888</v>
      </c>
      <c r="G457">
        <v>-325633</v>
      </c>
      <c r="H457">
        <v>-0.42760869860649109</v>
      </c>
      <c r="I457">
        <v>10.5</v>
      </c>
      <c r="J457">
        <v>3.061823844909668</v>
      </c>
      <c r="K457">
        <v>-7.438176155090332</v>
      </c>
      <c r="L457">
        <v>-0.70839774608612061</v>
      </c>
      <c r="M457">
        <v>7.6363334655761719</v>
      </c>
    </row>
    <row r="458" spans="1:16">
      <c r="A458">
        <v>123465602</v>
      </c>
      <c r="B458" t="s">
        <v>1418</v>
      </c>
      <c r="C458" t="s">
        <v>2117</v>
      </c>
      <c r="D458" t="s">
        <v>2599</v>
      </c>
      <c r="E458">
        <v>162738928</v>
      </c>
      <c r="F458">
        <v>97353040</v>
      </c>
      <c r="G458">
        <v>-65385888</v>
      </c>
      <c r="H458">
        <v>-0.40178394317626953</v>
      </c>
      <c r="I458">
        <v>824.5</v>
      </c>
      <c r="J458">
        <v>359.034912109375</v>
      </c>
      <c r="K458">
        <v>-465.465087890625</v>
      </c>
      <c r="L458">
        <v>-0.56454223394393921</v>
      </c>
      <c r="M458">
        <v>17.243858337402344</v>
      </c>
      <c r="N458">
        <v>39.928737640380859</v>
      </c>
      <c r="O458">
        <v>22.684879302978516</v>
      </c>
      <c r="P458">
        <v>1.3155338764190674</v>
      </c>
    </row>
    <row r="459" spans="1:16">
      <c r="A459">
        <v>103026852</v>
      </c>
      <c r="B459" t="s">
        <v>1419</v>
      </c>
      <c r="C459" t="s">
        <v>2118</v>
      </c>
      <c r="D459" t="s">
        <v>2599</v>
      </c>
      <c r="E459">
        <v>179503920</v>
      </c>
      <c r="F459">
        <v>106293064</v>
      </c>
      <c r="G459">
        <v>-73210856</v>
      </c>
      <c r="H459">
        <v>-0.40785101056098938</v>
      </c>
      <c r="I459">
        <v>1131</v>
      </c>
      <c r="J459">
        <v>445.26394653320313</v>
      </c>
      <c r="K459">
        <v>-685.736083984375</v>
      </c>
      <c r="L459">
        <v>-0.60630953311920166</v>
      </c>
      <c r="M459">
        <v>14.736616134643555</v>
      </c>
      <c r="N459">
        <v>37.123733520507813</v>
      </c>
      <c r="O459">
        <v>22.387117385864258</v>
      </c>
      <c r="P459">
        <v>1.5191490650177002</v>
      </c>
    </row>
    <row r="460" spans="1:16">
      <c r="A460">
        <v>106167504</v>
      </c>
      <c r="B460" t="s">
        <v>1420</v>
      </c>
      <c r="C460" t="s">
        <v>2119</v>
      </c>
      <c r="D460" t="s">
        <v>2599</v>
      </c>
      <c r="E460">
        <v>9372155</v>
      </c>
      <c r="F460">
        <v>6618171</v>
      </c>
      <c r="G460">
        <v>-2753984</v>
      </c>
      <c r="H460">
        <v>-0.2938474714756012</v>
      </c>
      <c r="I460">
        <v>77</v>
      </c>
      <c r="J460">
        <v>44.164325714111328</v>
      </c>
      <c r="K460">
        <v>-32.835674285888672</v>
      </c>
      <c r="L460">
        <v>-0.42643731832504272</v>
      </c>
      <c r="M460">
        <v>12.925586700439453</v>
      </c>
      <c r="N460">
        <v>23.783079147338867</v>
      </c>
      <c r="O460">
        <v>10.857492446899414</v>
      </c>
      <c r="P460">
        <v>0.8399999737739563</v>
      </c>
    </row>
    <row r="461" spans="1:16">
      <c r="A461">
        <v>105258303</v>
      </c>
      <c r="B461" t="s">
        <v>1421</v>
      </c>
      <c r="C461" t="s">
        <v>2120</v>
      </c>
      <c r="D461" t="s">
        <v>2599</v>
      </c>
      <c r="E461">
        <v>25487654</v>
      </c>
      <c r="F461">
        <v>18083172</v>
      </c>
      <c r="G461">
        <v>-7404482</v>
      </c>
      <c r="H461">
        <v>-0.29051250219345093</v>
      </c>
      <c r="I461">
        <v>233</v>
      </c>
      <c r="J461">
        <v>142.28656005859375</v>
      </c>
      <c r="K461">
        <v>-90.71343994140625</v>
      </c>
      <c r="L461">
        <v>-0.38932806253433228</v>
      </c>
      <c r="M461">
        <v>14.86522102355957</v>
      </c>
      <c r="N461">
        <v>25.071193695068359</v>
      </c>
      <c r="O461">
        <v>10.205972671508789</v>
      </c>
      <c r="P461">
        <v>0.68656718730926514</v>
      </c>
    </row>
    <row r="462" spans="1:16">
      <c r="A462">
        <v>103026902</v>
      </c>
      <c r="B462" t="s">
        <v>1422</v>
      </c>
      <c r="C462" t="s">
        <v>2121</v>
      </c>
      <c r="D462" t="s">
        <v>2599</v>
      </c>
      <c r="E462">
        <v>84669064</v>
      </c>
      <c r="F462">
        <v>55362448</v>
      </c>
      <c r="G462">
        <v>-29306616</v>
      </c>
      <c r="H462">
        <v>-0.34613132476806641</v>
      </c>
      <c r="I462">
        <v>588</v>
      </c>
      <c r="J462">
        <v>269.94686889648438</v>
      </c>
      <c r="K462">
        <v>-318.05313110351563</v>
      </c>
      <c r="L462">
        <v>-0.54090666770935059</v>
      </c>
      <c r="M462">
        <v>14.414896011352539</v>
      </c>
      <c r="N462">
        <v>34.991886138916016</v>
      </c>
      <c r="O462">
        <v>20.576990127563477</v>
      </c>
      <c r="P462">
        <v>1.4274810552597046</v>
      </c>
    </row>
    <row r="463" spans="1:16">
      <c r="A463">
        <v>123465507</v>
      </c>
      <c r="B463" t="s">
        <v>1423</v>
      </c>
      <c r="C463" t="s">
        <v>2122</v>
      </c>
      <c r="D463" t="s">
        <v>2600</v>
      </c>
      <c r="E463">
        <v>13244351</v>
      </c>
      <c r="F463">
        <v>10511704</v>
      </c>
      <c r="G463">
        <v>-2732647</v>
      </c>
      <c r="H463">
        <v>-0.2063254714012146</v>
      </c>
      <c r="I463">
        <v>64</v>
      </c>
      <c r="J463">
        <v>43.780441284179688</v>
      </c>
      <c r="K463">
        <v>-20.219558715820313</v>
      </c>
      <c r="L463">
        <v>-0.31593060493469238</v>
      </c>
      <c r="M463">
        <v>29.05555534362793</v>
      </c>
      <c r="N463">
        <v>47.545455932617188</v>
      </c>
      <c r="O463">
        <v>18.489900588989258</v>
      </c>
      <c r="P463">
        <v>0.636363685131073</v>
      </c>
    </row>
    <row r="464" spans="1:16">
      <c r="A464">
        <v>123465702</v>
      </c>
      <c r="B464" t="s">
        <v>1424</v>
      </c>
      <c r="C464" t="s">
        <v>2122</v>
      </c>
      <c r="D464" t="s">
        <v>2601</v>
      </c>
      <c r="E464">
        <v>316173504</v>
      </c>
      <c r="F464">
        <v>200091264</v>
      </c>
      <c r="G464">
        <v>-116082240</v>
      </c>
      <c r="H464">
        <v>-0.36714726686477661</v>
      </c>
      <c r="I464">
        <v>1827</v>
      </c>
      <c r="J464">
        <v>764.48486328125</v>
      </c>
      <c r="K464">
        <v>-1062.51513671875</v>
      </c>
      <c r="L464">
        <v>-0.58156275749206543</v>
      </c>
      <c r="M464">
        <v>14.148416519165039</v>
      </c>
      <c r="N464">
        <v>35.996387481689453</v>
      </c>
      <c r="O464">
        <v>21.847970962524414</v>
      </c>
      <c r="P464">
        <v>1.5441989898681641</v>
      </c>
    </row>
    <row r="465" spans="1:16">
      <c r="A465">
        <v>119356503</v>
      </c>
      <c r="B465" t="s">
        <v>1425</v>
      </c>
      <c r="C465" t="s">
        <v>2123</v>
      </c>
      <c r="D465" t="s">
        <v>2601</v>
      </c>
      <c r="E465">
        <v>55902956</v>
      </c>
      <c r="F465">
        <v>34162908</v>
      </c>
      <c r="G465">
        <v>-21740048</v>
      </c>
      <c r="H465">
        <v>-0.38888907432556152</v>
      </c>
      <c r="I465">
        <v>376.5</v>
      </c>
      <c r="J465">
        <v>162.52276611328125</v>
      </c>
      <c r="K465">
        <v>-213.97723388671875</v>
      </c>
      <c r="L465">
        <v>-0.56833261251449585</v>
      </c>
      <c r="M465">
        <v>14.889141082763672</v>
      </c>
      <c r="N465">
        <v>35.083610534667969</v>
      </c>
      <c r="O465">
        <v>20.194469451904297</v>
      </c>
      <c r="P465">
        <v>1.3563219308853149</v>
      </c>
    </row>
    <row r="466" spans="1:16">
      <c r="A466">
        <v>129545003</v>
      </c>
      <c r="B466" t="s">
        <v>1426</v>
      </c>
      <c r="C466" t="s">
        <v>2124</v>
      </c>
      <c r="D466" t="s">
        <v>2601</v>
      </c>
      <c r="E466">
        <v>51102128</v>
      </c>
      <c r="F466">
        <v>44855608</v>
      </c>
      <c r="G466">
        <v>-6246520</v>
      </c>
      <c r="H466">
        <v>-0.12223600596189499</v>
      </c>
      <c r="I466">
        <v>273.5</v>
      </c>
      <c r="J466">
        <v>197.64093017578125</v>
      </c>
      <c r="K466">
        <v>-75.85906982421875</v>
      </c>
      <c r="L466">
        <v>-0.27736404538154602</v>
      </c>
      <c r="M466">
        <v>15.480422019958496</v>
      </c>
      <c r="N466">
        <v>21.544918060302734</v>
      </c>
      <c r="O466">
        <v>6.0644960403442383</v>
      </c>
      <c r="P466">
        <v>0.39175263047218323</v>
      </c>
    </row>
    <row r="467" spans="1:16">
      <c r="A467">
        <v>108565503</v>
      </c>
      <c r="B467" t="s">
        <v>1427</v>
      </c>
      <c r="C467" t="s">
        <v>2125</v>
      </c>
      <c r="D467" t="s">
        <v>2601</v>
      </c>
      <c r="E467">
        <v>18645162</v>
      </c>
      <c r="F467">
        <v>12152788</v>
      </c>
      <c r="G467">
        <v>-6492374</v>
      </c>
      <c r="H467">
        <v>-0.34820690751075745</v>
      </c>
      <c r="I467">
        <v>196</v>
      </c>
      <c r="J467">
        <v>97.4442138671875</v>
      </c>
      <c r="K467">
        <v>-98.5557861328125</v>
      </c>
      <c r="L467">
        <v>-0.50283563137054443</v>
      </c>
      <c r="M467">
        <v>12.260932922363281</v>
      </c>
      <c r="N467">
        <v>26.273427963256836</v>
      </c>
      <c r="O467">
        <v>14.012495040893555</v>
      </c>
      <c r="P467">
        <v>1.1428571939468384</v>
      </c>
    </row>
    <row r="468" spans="1:16">
      <c r="A468">
        <v>120484903</v>
      </c>
      <c r="B468" t="s">
        <v>1428</v>
      </c>
      <c r="C468" t="s">
        <v>2126</v>
      </c>
      <c r="D468" t="s">
        <v>2601</v>
      </c>
      <c r="E468">
        <v>107353720</v>
      </c>
      <c r="F468">
        <v>66084024</v>
      </c>
      <c r="G468">
        <v>-41269696</v>
      </c>
      <c r="H468">
        <v>-0.38442724943161011</v>
      </c>
      <c r="I468">
        <v>685</v>
      </c>
      <c r="J468">
        <v>297.47286987304688</v>
      </c>
      <c r="K468">
        <v>-387.52713012695313</v>
      </c>
      <c r="L468">
        <v>-0.56573301553726196</v>
      </c>
      <c r="M468">
        <v>15.697688102722168</v>
      </c>
      <c r="N468">
        <v>40.926113128662109</v>
      </c>
      <c r="O468">
        <v>25.228424072265625</v>
      </c>
      <c r="P468">
        <v>1.6071426868438721</v>
      </c>
    </row>
    <row r="469" spans="1:16">
      <c r="A469">
        <v>117083004</v>
      </c>
      <c r="B469" t="s">
        <v>1429</v>
      </c>
      <c r="C469" t="s">
        <v>2127</v>
      </c>
      <c r="D469" t="s">
        <v>2601</v>
      </c>
      <c r="E469">
        <v>14577167</v>
      </c>
      <c r="F469">
        <v>8958306</v>
      </c>
      <c r="G469">
        <v>-5618861</v>
      </c>
      <c r="H469">
        <v>-0.38545632362365723</v>
      </c>
      <c r="I469">
        <v>95</v>
      </c>
      <c r="J469">
        <v>45.165328979492188</v>
      </c>
      <c r="K469">
        <v>-49.834671020507813</v>
      </c>
      <c r="L469">
        <v>-0.52457547187805176</v>
      </c>
      <c r="M469">
        <v>14.346697807312012</v>
      </c>
      <c r="N469">
        <v>28.162036895751953</v>
      </c>
      <c r="O469">
        <v>13.815339088439941</v>
      </c>
      <c r="P469">
        <v>0.96296298503875732</v>
      </c>
    </row>
    <row r="470" spans="1:16">
      <c r="A470">
        <v>119000000</v>
      </c>
      <c r="B470" t="s">
        <v>1430</v>
      </c>
      <c r="C470" t="s">
        <v>2128</v>
      </c>
      <c r="D470" t="s">
        <v>2602</v>
      </c>
      <c r="E470">
        <v>33017260</v>
      </c>
      <c r="F470">
        <v>20951968</v>
      </c>
      <c r="G470">
        <v>-12065292</v>
      </c>
      <c r="H470">
        <v>-0.3654237687587738</v>
      </c>
      <c r="I470">
        <v>195</v>
      </c>
      <c r="J470">
        <v>100.66879272460938</v>
      </c>
      <c r="K470">
        <v>-94.331207275390625</v>
      </c>
      <c r="L470">
        <v>-0.48374977707862854</v>
      </c>
      <c r="M470">
        <v>2.029411792755127</v>
      </c>
      <c r="N470">
        <v>3.942857027053833</v>
      </c>
      <c r="O470">
        <v>1.9134452342987061</v>
      </c>
      <c r="P470">
        <v>0.94285708665847778</v>
      </c>
    </row>
    <row r="471" spans="1:16">
      <c r="A471">
        <v>112674403</v>
      </c>
      <c r="B471" t="s">
        <v>1431</v>
      </c>
      <c r="C471" t="s">
        <v>2129</v>
      </c>
      <c r="D471" t="s">
        <v>2603</v>
      </c>
      <c r="E471">
        <v>76022000</v>
      </c>
      <c r="F471">
        <v>48227800</v>
      </c>
      <c r="G471">
        <v>-27794200</v>
      </c>
      <c r="H471">
        <v>-0.36560732126235962</v>
      </c>
      <c r="I471">
        <v>456.5</v>
      </c>
      <c r="J471">
        <v>216.8370361328125</v>
      </c>
      <c r="K471">
        <v>-239.6629638671875</v>
      </c>
      <c r="L471">
        <v>-0.52500098943710327</v>
      </c>
      <c r="M471">
        <v>16.381000518798828</v>
      </c>
      <c r="N471">
        <v>39.038833618164063</v>
      </c>
      <c r="O471">
        <v>22.657833099365234</v>
      </c>
      <c r="P471">
        <v>1.383177638053894</v>
      </c>
    </row>
    <row r="472" spans="1:16">
      <c r="A472">
        <v>108056004</v>
      </c>
      <c r="B472" t="s">
        <v>1432</v>
      </c>
      <c r="C472" t="s">
        <v>2130</v>
      </c>
      <c r="D472" t="s">
        <v>2603</v>
      </c>
      <c r="E472">
        <v>14115648</v>
      </c>
      <c r="F472">
        <v>9844726</v>
      </c>
      <c r="G472">
        <v>-4270922</v>
      </c>
      <c r="H472">
        <v>-0.30256649851799011</v>
      </c>
      <c r="I472">
        <v>127</v>
      </c>
      <c r="J472">
        <v>74.653457641601563</v>
      </c>
      <c r="K472">
        <v>-52.346542358398438</v>
      </c>
      <c r="L472">
        <v>-0.41217750310897827</v>
      </c>
      <c r="M472">
        <v>12.020837783813477</v>
      </c>
      <c r="N472">
        <v>20.687023162841797</v>
      </c>
      <c r="O472">
        <v>8.6661853790283203</v>
      </c>
      <c r="P472">
        <v>0.72093021869659424</v>
      </c>
    </row>
    <row r="473" spans="1:16">
      <c r="A473">
        <v>108114503</v>
      </c>
      <c r="B473" t="s">
        <v>1433</v>
      </c>
      <c r="C473" t="s">
        <v>2131</v>
      </c>
      <c r="D473" t="s">
        <v>2603</v>
      </c>
      <c r="E473">
        <v>17932548</v>
      </c>
      <c r="F473">
        <v>10941963</v>
      </c>
      <c r="G473">
        <v>-6990585</v>
      </c>
      <c r="H473">
        <v>-0.38982665538787842</v>
      </c>
      <c r="I473">
        <v>147</v>
      </c>
      <c r="J473">
        <v>63.452598571777344</v>
      </c>
      <c r="K473">
        <v>-83.547401428222656</v>
      </c>
      <c r="L473">
        <v>-0.56834965944290161</v>
      </c>
      <c r="M473">
        <v>13.488526344299316</v>
      </c>
      <c r="N473">
        <v>34.170932769775391</v>
      </c>
      <c r="O473">
        <v>20.682407379150391</v>
      </c>
      <c r="P473">
        <v>1.5333333015441895</v>
      </c>
    </row>
    <row r="474" spans="1:16">
      <c r="A474">
        <v>113385003</v>
      </c>
      <c r="B474" t="s">
        <v>1434</v>
      </c>
      <c r="C474" t="s">
        <v>2132</v>
      </c>
      <c r="D474" t="s">
        <v>2603</v>
      </c>
      <c r="E474">
        <v>39230816</v>
      </c>
      <c r="F474">
        <v>26365492</v>
      </c>
      <c r="G474">
        <v>-12865324</v>
      </c>
      <c r="H474">
        <v>-0.3279392421245575</v>
      </c>
      <c r="I474">
        <v>283</v>
      </c>
      <c r="J474">
        <v>142.88955688476563</v>
      </c>
      <c r="K474">
        <v>-140.11044311523438</v>
      </c>
      <c r="L474">
        <v>-0.49508991837501526</v>
      </c>
      <c r="M474">
        <v>15.781888008117676</v>
      </c>
      <c r="N474">
        <v>30.754447937011719</v>
      </c>
      <c r="O474">
        <v>14.972559928894043</v>
      </c>
      <c r="P474">
        <v>0.94871789216995239</v>
      </c>
    </row>
    <row r="475" spans="1:16">
      <c r="A475">
        <v>121394503</v>
      </c>
      <c r="B475" t="s">
        <v>1435</v>
      </c>
      <c r="C475" t="s">
        <v>2133</v>
      </c>
      <c r="D475" t="s">
        <v>2603</v>
      </c>
      <c r="E475">
        <v>33753096</v>
      </c>
      <c r="F475">
        <v>18734556</v>
      </c>
      <c r="G475">
        <v>-15018540</v>
      </c>
      <c r="H475">
        <v>-0.44495296478271484</v>
      </c>
      <c r="I475">
        <v>235.5</v>
      </c>
      <c r="J475">
        <v>82.52813720703125</v>
      </c>
      <c r="K475">
        <v>-152.97186279296875</v>
      </c>
      <c r="L475">
        <v>-0.64956206083297729</v>
      </c>
      <c r="M475">
        <v>15.085673332214355</v>
      </c>
      <c r="N475">
        <v>44.837970733642578</v>
      </c>
      <c r="O475">
        <v>29.752296447753906</v>
      </c>
      <c r="P475">
        <v>1.9722220897674561</v>
      </c>
    </row>
    <row r="476" spans="1:16">
      <c r="A476">
        <v>109535504</v>
      </c>
      <c r="B476" t="s">
        <v>1436</v>
      </c>
      <c r="C476" t="s">
        <v>2134</v>
      </c>
      <c r="D476" t="s">
        <v>2603</v>
      </c>
      <c r="E476">
        <v>10990791</v>
      </c>
      <c r="F476">
        <v>6101299</v>
      </c>
      <c r="G476">
        <v>-4889492</v>
      </c>
      <c r="H476">
        <v>-0.44487172365188599</v>
      </c>
      <c r="I476">
        <v>87</v>
      </c>
      <c r="J476">
        <v>33.190414428710938</v>
      </c>
      <c r="K476">
        <v>-53.809585571289063</v>
      </c>
      <c r="L476">
        <v>-0.61850100755691528</v>
      </c>
      <c r="M476">
        <v>12.333744049072266</v>
      </c>
      <c r="N476">
        <v>35.356735229492188</v>
      </c>
      <c r="O476">
        <v>23.022991180419922</v>
      </c>
      <c r="P476">
        <v>1.8666667938232422</v>
      </c>
    </row>
    <row r="477" spans="1:16">
      <c r="A477">
        <v>117080607</v>
      </c>
      <c r="B477" t="s">
        <v>1437</v>
      </c>
      <c r="C477" t="s">
        <v>2135</v>
      </c>
      <c r="D477" t="s">
        <v>2604</v>
      </c>
      <c r="E477">
        <v>4660327</v>
      </c>
      <c r="F477">
        <v>4455479</v>
      </c>
      <c r="G477">
        <v>-204848</v>
      </c>
      <c r="H477">
        <v>-4.3955713510513306E-2</v>
      </c>
      <c r="I477">
        <v>27</v>
      </c>
      <c r="J477">
        <v>24.297187805175781</v>
      </c>
      <c r="K477">
        <v>-2.7028121948242188</v>
      </c>
      <c r="L477">
        <v>-0.10010415315628052</v>
      </c>
      <c r="M477">
        <v>33.583332061767578</v>
      </c>
      <c r="N477">
        <v>40.299999237060547</v>
      </c>
      <c r="O477">
        <v>6.7166671752929688</v>
      </c>
      <c r="P477">
        <v>0.20000001788139343</v>
      </c>
    </row>
    <row r="478" spans="1:16">
      <c r="A478">
        <v>117596003</v>
      </c>
      <c r="B478" t="s">
        <v>1438</v>
      </c>
      <c r="C478" t="s">
        <v>2136</v>
      </c>
      <c r="D478" t="s">
        <v>2605</v>
      </c>
      <c r="E478">
        <v>35513084</v>
      </c>
      <c r="F478">
        <v>24189758</v>
      </c>
      <c r="G478">
        <v>-11323326</v>
      </c>
      <c r="H478">
        <v>-0.31884941458702087</v>
      </c>
      <c r="I478">
        <v>296.5</v>
      </c>
      <c r="J478">
        <v>168.2823486328125</v>
      </c>
      <c r="K478">
        <v>-128.2176513671875</v>
      </c>
      <c r="L478">
        <v>-0.43243727087974548</v>
      </c>
      <c r="M478">
        <v>12.450294494628906</v>
      </c>
      <c r="N478">
        <v>23.005977630615234</v>
      </c>
      <c r="O478">
        <v>10.555683135986328</v>
      </c>
      <c r="P478">
        <v>0.84782600402832031</v>
      </c>
    </row>
    <row r="479" spans="1:16">
      <c r="A479">
        <v>107656407</v>
      </c>
      <c r="B479" t="s">
        <v>1439</v>
      </c>
      <c r="C479" t="s">
        <v>2137</v>
      </c>
      <c r="D479" t="s">
        <v>2606</v>
      </c>
      <c r="E479">
        <v>3224009</v>
      </c>
      <c r="F479">
        <v>4019136.5</v>
      </c>
      <c r="G479">
        <v>795127.5</v>
      </c>
      <c r="H479">
        <v>0.24662694334983826</v>
      </c>
      <c r="I479">
        <v>26</v>
      </c>
      <c r="J479">
        <v>26</v>
      </c>
      <c r="K479">
        <v>0</v>
      </c>
      <c r="L479">
        <v>0</v>
      </c>
      <c r="M479">
        <v>32.692306518554688</v>
      </c>
      <c r="N479">
        <v>32.692306518554688</v>
      </c>
      <c r="O479">
        <v>0</v>
      </c>
      <c r="P479">
        <v>0</v>
      </c>
    </row>
    <row r="480" spans="1:16">
      <c r="A480">
        <v>115674603</v>
      </c>
      <c r="B480" t="s">
        <v>1440</v>
      </c>
      <c r="C480" t="s">
        <v>2138</v>
      </c>
      <c r="D480" t="s">
        <v>2607</v>
      </c>
      <c r="E480">
        <v>56419584</v>
      </c>
      <c r="F480">
        <v>45523176</v>
      </c>
      <c r="G480">
        <v>-10896408</v>
      </c>
      <c r="H480">
        <v>-0.19313165545463562</v>
      </c>
      <c r="I480">
        <v>466.5</v>
      </c>
      <c r="J480">
        <v>312.71694946289063</v>
      </c>
      <c r="K480">
        <v>-153.78305053710938</v>
      </c>
      <c r="L480">
        <v>-0.32965284585952759</v>
      </c>
      <c r="M480">
        <v>15.306868553161621</v>
      </c>
      <c r="N480">
        <v>23.491790771484375</v>
      </c>
      <c r="O480">
        <v>8.1849222183227539</v>
      </c>
      <c r="P480">
        <v>0.53472220897674561</v>
      </c>
    </row>
    <row r="481" spans="1:16">
      <c r="A481">
        <v>103026873</v>
      </c>
      <c r="B481" t="s">
        <v>1441</v>
      </c>
      <c r="C481" t="s">
        <v>2139</v>
      </c>
      <c r="D481" t="s">
        <v>2607</v>
      </c>
      <c r="E481">
        <v>24411312</v>
      </c>
      <c r="F481">
        <v>14654364</v>
      </c>
      <c r="G481">
        <v>-9756948</v>
      </c>
      <c r="H481">
        <v>-0.39968961477279663</v>
      </c>
      <c r="I481">
        <v>161</v>
      </c>
      <c r="J481">
        <v>68.753997802734375</v>
      </c>
      <c r="K481">
        <v>-92.246002197265625</v>
      </c>
      <c r="L481">
        <v>-0.57295656204223633</v>
      </c>
      <c r="M481">
        <v>13.826866149902344</v>
      </c>
      <c r="N481">
        <v>33.347148895263672</v>
      </c>
      <c r="O481">
        <v>19.520282745361328</v>
      </c>
      <c r="P481">
        <v>1.4117647409439087</v>
      </c>
    </row>
    <row r="482" spans="1:16">
      <c r="A482">
        <v>116495207</v>
      </c>
      <c r="B482" t="s">
        <v>1442</v>
      </c>
      <c r="C482" t="s">
        <v>2140</v>
      </c>
      <c r="D482" t="s">
        <v>2608</v>
      </c>
      <c r="E482">
        <v>2014195.25</v>
      </c>
      <c r="F482">
        <v>2523174.5</v>
      </c>
      <c r="G482">
        <v>508979.25</v>
      </c>
      <c r="H482">
        <v>0.25269609689712524</v>
      </c>
      <c r="I482">
        <v>17</v>
      </c>
      <c r="J482">
        <v>17</v>
      </c>
      <c r="K482">
        <v>0</v>
      </c>
      <c r="L482">
        <v>0</v>
      </c>
      <c r="M482">
        <v>29.44444465637207</v>
      </c>
      <c r="N482">
        <v>29.44444465637207</v>
      </c>
      <c r="O482">
        <v>0</v>
      </c>
      <c r="P482">
        <v>0</v>
      </c>
    </row>
    <row r="483" spans="1:16">
      <c r="A483">
        <v>118406003</v>
      </c>
      <c r="B483" t="s">
        <v>1443</v>
      </c>
      <c r="C483" t="s">
        <v>2141</v>
      </c>
      <c r="D483" t="s">
        <v>2609</v>
      </c>
      <c r="E483">
        <v>19642164</v>
      </c>
      <c r="F483">
        <v>12361325</v>
      </c>
      <c r="G483">
        <v>-7280839</v>
      </c>
      <c r="H483">
        <v>-0.37067398428916931</v>
      </c>
      <c r="I483">
        <v>131.5</v>
      </c>
      <c r="J483">
        <v>54.537319183349609</v>
      </c>
      <c r="K483">
        <v>-76.962677001953125</v>
      </c>
      <c r="L483">
        <v>-0.58526748418807983</v>
      </c>
      <c r="M483">
        <v>14.350091934204102</v>
      </c>
      <c r="N483">
        <v>34.081470489501953</v>
      </c>
      <c r="O483">
        <v>19.731378555297852</v>
      </c>
      <c r="P483">
        <v>1.3750001192092896</v>
      </c>
    </row>
    <row r="484" spans="1:16">
      <c r="A484">
        <v>105000000</v>
      </c>
      <c r="B484" t="s">
        <v>1444</v>
      </c>
      <c r="C484" t="s">
        <v>2142</v>
      </c>
      <c r="D484" t="s">
        <v>2610</v>
      </c>
      <c r="E484">
        <v>55020204</v>
      </c>
      <c r="F484">
        <v>39695296</v>
      </c>
      <c r="G484">
        <v>-15324908</v>
      </c>
      <c r="H484">
        <v>-0.27853238582611084</v>
      </c>
      <c r="I484">
        <v>276.5</v>
      </c>
      <c r="J484">
        <v>162.54444885253906</v>
      </c>
      <c r="K484">
        <v>-113.95555114746094</v>
      </c>
      <c r="L484">
        <v>-0.41213580965995789</v>
      </c>
      <c r="M484">
        <v>2.0559999942779541</v>
      </c>
      <c r="N484">
        <v>3.5205478668212891</v>
      </c>
      <c r="O484">
        <v>1.464547872543335</v>
      </c>
      <c r="P484">
        <v>0.71232873201370239</v>
      </c>
    </row>
    <row r="485" spans="1:16">
      <c r="A485">
        <v>121394603</v>
      </c>
      <c r="B485" t="s">
        <v>1445</v>
      </c>
      <c r="C485" t="s">
        <v>2143</v>
      </c>
      <c r="D485" t="s">
        <v>2611</v>
      </c>
      <c r="E485">
        <v>44776944</v>
      </c>
      <c r="F485">
        <v>25368666</v>
      </c>
      <c r="G485">
        <v>-19408278</v>
      </c>
      <c r="H485">
        <v>-0.43344354629516602</v>
      </c>
      <c r="I485">
        <v>350</v>
      </c>
      <c r="J485">
        <v>143.712158203125</v>
      </c>
      <c r="K485">
        <v>-206.287841796875</v>
      </c>
      <c r="L485">
        <v>-0.58939385414123535</v>
      </c>
      <c r="M485">
        <v>14.767992973327637</v>
      </c>
      <c r="N485">
        <v>35.346343994140625</v>
      </c>
      <c r="O485">
        <v>20.578350067138672</v>
      </c>
      <c r="P485">
        <v>1.3934426307678223</v>
      </c>
    </row>
    <row r="486" spans="1:16">
      <c r="A486">
        <v>105258503</v>
      </c>
      <c r="B486" t="s">
        <v>1446</v>
      </c>
      <c r="C486" t="s">
        <v>2144</v>
      </c>
      <c r="D486" t="s">
        <v>2611</v>
      </c>
      <c r="E486">
        <v>21663818</v>
      </c>
      <c r="F486">
        <v>15244238</v>
      </c>
      <c r="G486">
        <v>-6419580</v>
      </c>
      <c r="H486">
        <v>-0.29632726311683655</v>
      </c>
      <c r="I486">
        <v>197</v>
      </c>
      <c r="J486">
        <v>114.14305114746094</v>
      </c>
      <c r="K486">
        <v>-82.856948852539063</v>
      </c>
      <c r="L486">
        <v>-0.42059364914894104</v>
      </c>
      <c r="M486">
        <v>13.137609481811523</v>
      </c>
      <c r="N486">
        <v>24.633018493652344</v>
      </c>
      <c r="O486">
        <v>11.49540901184082</v>
      </c>
      <c r="P486">
        <v>0.87500005960464478</v>
      </c>
    </row>
    <row r="487" spans="1:16">
      <c r="A487">
        <v>126510019</v>
      </c>
      <c r="B487" t="s">
        <v>1447</v>
      </c>
      <c r="C487" t="s">
        <v>2145</v>
      </c>
      <c r="D487" t="s">
        <v>2612</v>
      </c>
      <c r="E487">
        <v>11411557</v>
      </c>
      <c r="F487">
        <v>7951935</v>
      </c>
      <c r="G487">
        <v>-3459622</v>
      </c>
      <c r="H487">
        <v>-0.30316826701164246</v>
      </c>
      <c r="I487">
        <v>65.5</v>
      </c>
      <c r="J487">
        <v>34.411415100097656</v>
      </c>
      <c r="K487">
        <v>-31.088584899902344</v>
      </c>
      <c r="L487">
        <v>-0.47463488578796387</v>
      </c>
      <c r="M487">
        <v>16.544723510742188</v>
      </c>
      <c r="N487">
        <v>37.028667449951172</v>
      </c>
      <c r="O487">
        <v>20.483943939208984</v>
      </c>
      <c r="P487">
        <v>1.2380952835083008</v>
      </c>
    </row>
    <row r="488" spans="1:16">
      <c r="A488">
        <v>107656502</v>
      </c>
      <c r="B488" t="s">
        <v>1448</v>
      </c>
      <c r="C488" t="s">
        <v>2146</v>
      </c>
      <c r="D488" t="s">
        <v>2613</v>
      </c>
      <c r="E488">
        <v>73627472</v>
      </c>
      <c r="F488">
        <v>59149992</v>
      </c>
      <c r="G488">
        <v>-14477480</v>
      </c>
      <c r="H488">
        <v>-0.19663149118423462</v>
      </c>
      <c r="I488">
        <v>549.5</v>
      </c>
      <c r="J488">
        <v>390.52587890625</v>
      </c>
      <c r="K488">
        <v>-158.97412109375</v>
      </c>
      <c r="L488">
        <v>-0.28930684924125671</v>
      </c>
      <c r="M488">
        <v>18.439563751220703</v>
      </c>
      <c r="N488">
        <v>26.624931335449219</v>
      </c>
      <c r="O488">
        <v>8.1853675842285156</v>
      </c>
      <c r="P488">
        <v>0.44390246272087097</v>
      </c>
    </row>
    <row r="489" spans="1:16">
      <c r="A489">
        <v>124156503</v>
      </c>
      <c r="B489" t="s">
        <v>1449</v>
      </c>
      <c r="C489" t="s">
        <v>2147</v>
      </c>
      <c r="D489" t="s">
        <v>2613</v>
      </c>
      <c r="E489">
        <v>55641924</v>
      </c>
      <c r="F489">
        <v>27782554</v>
      </c>
      <c r="G489">
        <v>-27859370</v>
      </c>
      <c r="H489">
        <v>-0.5006902813911438</v>
      </c>
      <c r="I489">
        <v>305</v>
      </c>
      <c r="J489">
        <v>71.961006164550781</v>
      </c>
      <c r="K489">
        <v>-233.03900146484375</v>
      </c>
      <c r="L489">
        <v>-0.76406228542327881</v>
      </c>
      <c r="M489">
        <v>13.990643501281738</v>
      </c>
      <c r="N489">
        <v>69.553482055664063</v>
      </c>
      <c r="O489">
        <v>55.562839508056641</v>
      </c>
      <c r="P489">
        <v>3.971428394317627</v>
      </c>
    </row>
    <row r="490" spans="1:16">
      <c r="A490">
        <v>106616203</v>
      </c>
      <c r="B490" t="s">
        <v>1450</v>
      </c>
      <c r="C490" t="s">
        <v>2148</v>
      </c>
      <c r="D490" t="s">
        <v>2613</v>
      </c>
      <c r="E490">
        <v>33205618</v>
      </c>
      <c r="F490">
        <v>21674428</v>
      </c>
      <c r="G490">
        <v>-11531190</v>
      </c>
      <c r="H490">
        <v>-0.34726622700691223</v>
      </c>
      <c r="I490">
        <v>272</v>
      </c>
      <c r="J490">
        <v>127.23393249511719</v>
      </c>
      <c r="K490">
        <v>-144.76606750488281</v>
      </c>
      <c r="L490">
        <v>-0.53222817182540894</v>
      </c>
      <c r="M490">
        <v>14.231904983520508</v>
      </c>
      <c r="N490">
        <v>30.948745727539063</v>
      </c>
      <c r="O490">
        <v>16.716840744018555</v>
      </c>
      <c r="P490">
        <v>1.1746032238006592</v>
      </c>
    </row>
    <row r="491" spans="1:16">
      <c r="A491">
        <v>119356603</v>
      </c>
      <c r="B491" t="s">
        <v>1451</v>
      </c>
      <c r="C491" t="s">
        <v>2149</v>
      </c>
      <c r="D491" t="s">
        <v>2613</v>
      </c>
      <c r="E491">
        <v>13941531</v>
      </c>
      <c r="F491">
        <v>11210842</v>
      </c>
      <c r="G491">
        <v>-2730689</v>
      </c>
      <c r="H491">
        <v>-0.19586722552776337</v>
      </c>
      <c r="I491">
        <v>118</v>
      </c>
      <c r="J491">
        <v>85.246986389160156</v>
      </c>
      <c r="K491">
        <v>-32.753013610839844</v>
      </c>
      <c r="L491">
        <v>-0.27756792306900024</v>
      </c>
      <c r="M491">
        <v>14.259521484375</v>
      </c>
      <c r="N491">
        <v>18.56428337097168</v>
      </c>
      <c r="O491">
        <v>4.3047618865966797</v>
      </c>
      <c r="P491">
        <v>0.30188682675361633</v>
      </c>
    </row>
    <row r="492" spans="1:16">
      <c r="A492">
        <v>114066503</v>
      </c>
      <c r="B492" t="s">
        <v>1452</v>
      </c>
      <c r="C492" t="s">
        <v>2150</v>
      </c>
      <c r="D492" t="s">
        <v>2613</v>
      </c>
      <c r="E492">
        <v>33492698</v>
      </c>
      <c r="F492">
        <v>18816748</v>
      </c>
      <c r="G492">
        <v>-14675950</v>
      </c>
      <c r="H492">
        <v>-0.43818357586860657</v>
      </c>
      <c r="I492">
        <v>195.5</v>
      </c>
      <c r="J492">
        <v>67.14495849609375</v>
      </c>
      <c r="K492">
        <v>-128.35504150390625</v>
      </c>
      <c r="L492">
        <v>-0.65654754638671875</v>
      </c>
      <c r="M492">
        <v>14.432474136352539</v>
      </c>
      <c r="N492">
        <v>37.393226623535156</v>
      </c>
      <c r="O492">
        <v>22.960752487182617</v>
      </c>
      <c r="P492">
        <v>1.5909090042114258</v>
      </c>
    </row>
    <row r="493" spans="1:16">
      <c r="A493">
        <v>126513452</v>
      </c>
      <c r="B493" t="s">
        <v>1453</v>
      </c>
      <c r="C493" t="s">
        <v>2151</v>
      </c>
      <c r="D493" t="s">
        <v>2614</v>
      </c>
      <c r="E493">
        <v>35212604</v>
      </c>
      <c r="F493">
        <v>22672344</v>
      </c>
      <c r="G493">
        <v>-12540260</v>
      </c>
      <c r="H493">
        <v>-0.35612985491752625</v>
      </c>
      <c r="I493">
        <v>403.5</v>
      </c>
      <c r="J493">
        <v>80.072265625</v>
      </c>
      <c r="K493">
        <v>-323.427734375</v>
      </c>
      <c r="L493">
        <v>-0.80155575275421143</v>
      </c>
      <c r="M493">
        <v>15.754768371582031</v>
      </c>
      <c r="N493">
        <v>93.77838134765625</v>
      </c>
      <c r="O493">
        <v>78.023612976074219</v>
      </c>
      <c r="P493">
        <v>4.9523806571960449</v>
      </c>
    </row>
    <row r="494" spans="1:16">
      <c r="A494">
        <v>109537504</v>
      </c>
      <c r="B494" t="s">
        <v>1454</v>
      </c>
      <c r="C494" t="s">
        <v>2152</v>
      </c>
      <c r="D494" t="s">
        <v>2615</v>
      </c>
      <c r="E494">
        <v>8827110</v>
      </c>
      <c r="F494">
        <v>4657399</v>
      </c>
      <c r="G494">
        <v>-4169711</v>
      </c>
      <c r="H494">
        <v>-0.4723755419254303</v>
      </c>
      <c r="I494">
        <v>65.5</v>
      </c>
      <c r="J494">
        <v>13.386731147766113</v>
      </c>
      <c r="K494">
        <v>-52.113269805908203</v>
      </c>
      <c r="L494">
        <v>-0.79562246799468994</v>
      </c>
      <c r="M494">
        <v>12.596562385559082</v>
      </c>
      <c r="N494">
        <v>67.181663513183594</v>
      </c>
      <c r="O494">
        <v>54.585102081298828</v>
      </c>
      <c r="P494">
        <v>4.3333330154418945</v>
      </c>
    </row>
    <row r="495" spans="1:16">
      <c r="A495">
        <v>109426003</v>
      </c>
      <c r="B495" t="s">
        <v>1455</v>
      </c>
      <c r="C495" t="s">
        <v>2153</v>
      </c>
      <c r="D495" t="s">
        <v>2615</v>
      </c>
      <c r="E495">
        <v>11342153</v>
      </c>
      <c r="F495">
        <v>6643010</v>
      </c>
      <c r="G495">
        <v>-4699143</v>
      </c>
      <c r="H495">
        <v>-0.4143078625202179</v>
      </c>
      <c r="I495">
        <v>93</v>
      </c>
      <c r="J495">
        <v>40.280769348144531</v>
      </c>
      <c r="K495">
        <v>-52.719230651855469</v>
      </c>
      <c r="L495">
        <v>-0.56687343120574951</v>
      </c>
      <c r="M495">
        <v>12.373387336730957</v>
      </c>
      <c r="N495">
        <v>31.910316467285156</v>
      </c>
      <c r="O495">
        <v>19.536930084228516</v>
      </c>
      <c r="P495">
        <v>1.5789475440979004</v>
      </c>
    </row>
    <row r="496" spans="1:16">
      <c r="A496">
        <v>124156603</v>
      </c>
      <c r="B496" t="s">
        <v>1456</v>
      </c>
      <c r="C496" t="s">
        <v>2154</v>
      </c>
      <c r="D496" t="s">
        <v>2615</v>
      </c>
      <c r="E496">
        <v>111993336</v>
      </c>
      <c r="F496">
        <v>66019688</v>
      </c>
      <c r="G496">
        <v>-45973648</v>
      </c>
      <c r="H496">
        <v>-0.41050341725349426</v>
      </c>
      <c r="I496">
        <v>693.5</v>
      </c>
      <c r="J496">
        <v>308.15505981445313</v>
      </c>
      <c r="K496">
        <v>-385.34494018554688</v>
      </c>
      <c r="L496">
        <v>-0.55565237998962402</v>
      </c>
      <c r="M496">
        <v>14.70924186706543</v>
      </c>
      <c r="N496">
        <v>35.986759185791016</v>
      </c>
      <c r="O496">
        <v>21.277517318725586</v>
      </c>
      <c r="P496">
        <v>1.4465407133102417</v>
      </c>
    </row>
    <row r="497" spans="1:16">
      <c r="A497">
        <v>124156703</v>
      </c>
      <c r="B497" t="s">
        <v>1457</v>
      </c>
      <c r="C497" t="s">
        <v>2154</v>
      </c>
      <c r="D497" t="s">
        <v>2615</v>
      </c>
      <c r="E497">
        <v>86635360</v>
      </c>
      <c r="F497">
        <v>63448648</v>
      </c>
      <c r="G497">
        <v>-23186712</v>
      </c>
      <c r="H497">
        <v>-0.26763567328453064</v>
      </c>
      <c r="I497">
        <v>435</v>
      </c>
      <c r="J497">
        <v>201.54478454589844</v>
      </c>
      <c r="K497">
        <v>-233.45521545410156</v>
      </c>
      <c r="L497">
        <v>-0.53667867183685303</v>
      </c>
      <c r="M497">
        <v>16.482315063476563</v>
      </c>
      <c r="N497">
        <v>36.290008544921875</v>
      </c>
      <c r="O497">
        <v>19.807693481445313</v>
      </c>
      <c r="P497">
        <v>1.2017543315887451</v>
      </c>
    </row>
    <row r="498" spans="1:16">
      <c r="A498">
        <v>122098003</v>
      </c>
      <c r="B498" t="s">
        <v>1458</v>
      </c>
      <c r="C498" t="s">
        <v>2155</v>
      </c>
      <c r="D498" t="s">
        <v>2615</v>
      </c>
      <c r="E498">
        <v>43923976</v>
      </c>
      <c r="F498">
        <v>19855416</v>
      </c>
      <c r="G498">
        <v>-24068560</v>
      </c>
      <c r="H498">
        <v>-0.54795950651168823</v>
      </c>
      <c r="I498">
        <v>287</v>
      </c>
      <c r="J498">
        <v>67.780914306640625</v>
      </c>
      <c r="K498">
        <v>-219.21908569335938</v>
      </c>
      <c r="L498">
        <v>-0.76382958889007568</v>
      </c>
      <c r="M498">
        <v>11.703332901000977</v>
      </c>
      <c r="N498">
        <v>63.198001861572266</v>
      </c>
      <c r="O498">
        <v>51.494667053222656</v>
      </c>
      <c r="P498">
        <v>4.4000005722045898</v>
      </c>
    </row>
    <row r="499" spans="1:16">
      <c r="A499">
        <v>121136503</v>
      </c>
      <c r="B499" t="s">
        <v>1459</v>
      </c>
      <c r="C499" t="s">
        <v>2156</v>
      </c>
      <c r="D499" t="s">
        <v>2615</v>
      </c>
      <c r="E499">
        <v>33150672</v>
      </c>
      <c r="F499">
        <v>20893148</v>
      </c>
      <c r="G499">
        <v>-12257524</v>
      </c>
      <c r="H499">
        <v>-0.36975190043449402</v>
      </c>
      <c r="I499">
        <v>238</v>
      </c>
      <c r="J499">
        <v>110.09671020507813</v>
      </c>
      <c r="K499">
        <v>-127.90328979492188</v>
      </c>
      <c r="L499">
        <v>-0.53740876913070679</v>
      </c>
      <c r="M499">
        <v>15.559727668762207</v>
      </c>
      <c r="N499">
        <v>34.231399536132813</v>
      </c>
      <c r="O499">
        <v>18.671672821044922</v>
      </c>
      <c r="P499">
        <v>1.1999999284744263</v>
      </c>
    </row>
    <row r="500" spans="1:16">
      <c r="A500">
        <v>113385303</v>
      </c>
      <c r="B500" t="s">
        <v>1460</v>
      </c>
      <c r="C500" t="s">
        <v>2157</v>
      </c>
      <c r="D500" t="s">
        <v>2615</v>
      </c>
      <c r="E500">
        <v>54298624</v>
      </c>
      <c r="F500">
        <v>40909432</v>
      </c>
      <c r="G500">
        <v>-13389192</v>
      </c>
      <c r="H500">
        <v>-0.24658437073230743</v>
      </c>
      <c r="I500">
        <v>397</v>
      </c>
      <c r="J500">
        <v>253.37030029296875</v>
      </c>
      <c r="K500">
        <v>-143.62969970703125</v>
      </c>
      <c r="L500">
        <v>-0.36178764700889587</v>
      </c>
      <c r="M500">
        <v>17.219097137451172</v>
      </c>
      <c r="N500">
        <v>27.022670745849609</v>
      </c>
      <c r="O500">
        <v>9.8035736083984375</v>
      </c>
      <c r="P500">
        <v>0.56934309005737305</v>
      </c>
    </row>
    <row r="501" spans="1:16">
      <c r="A501">
        <v>173515368</v>
      </c>
      <c r="B501" t="s">
        <v>1461</v>
      </c>
      <c r="C501" t="s">
        <v>2158</v>
      </c>
      <c r="D501" t="s">
        <v>2616</v>
      </c>
      <c r="E501">
        <v>13190983</v>
      </c>
      <c r="F501">
        <v>8200491</v>
      </c>
      <c r="G501">
        <v>-4990492</v>
      </c>
      <c r="H501">
        <v>-0.37832599878311157</v>
      </c>
      <c r="I501">
        <v>103.5</v>
      </c>
      <c r="J501">
        <v>39.022300720214844</v>
      </c>
      <c r="K501">
        <v>-64.477699279785156</v>
      </c>
      <c r="L501">
        <v>-0.62297296524047852</v>
      </c>
      <c r="M501">
        <v>13.561089515686035</v>
      </c>
      <c r="N501">
        <v>44.671825408935547</v>
      </c>
      <c r="O501">
        <v>31.110736846923828</v>
      </c>
      <c r="P501">
        <v>2.2941176891326904</v>
      </c>
    </row>
    <row r="502" spans="1:16">
      <c r="A502">
        <v>121136603</v>
      </c>
      <c r="B502" t="s">
        <v>1462</v>
      </c>
      <c r="C502" t="s">
        <v>2159</v>
      </c>
      <c r="D502" t="s">
        <v>2617</v>
      </c>
      <c r="E502">
        <v>33707160</v>
      </c>
      <c r="F502">
        <v>26970316</v>
      </c>
      <c r="G502">
        <v>-6736844</v>
      </c>
      <c r="H502">
        <v>-0.19986388087272644</v>
      </c>
      <c r="I502">
        <v>177.5</v>
      </c>
      <c r="J502">
        <v>100.21052551269531</v>
      </c>
      <c r="K502">
        <v>-77.289474487304688</v>
      </c>
      <c r="L502">
        <v>-0.43543365597724915</v>
      </c>
      <c r="M502">
        <v>17.857048034667969</v>
      </c>
      <c r="N502">
        <v>32.581279754638672</v>
      </c>
      <c r="O502">
        <v>14.724231719970703</v>
      </c>
      <c r="P502">
        <v>0.82456135749816895</v>
      </c>
    </row>
    <row r="503" spans="1:16">
      <c r="A503">
        <v>121395103</v>
      </c>
      <c r="B503" t="s">
        <v>1463</v>
      </c>
      <c r="C503" t="s">
        <v>2160</v>
      </c>
      <c r="D503" t="s">
        <v>2617</v>
      </c>
      <c r="E503">
        <v>187498352</v>
      </c>
      <c r="F503">
        <v>114770080</v>
      </c>
      <c r="G503">
        <v>-72728272</v>
      </c>
      <c r="H503">
        <v>-0.38788753747940063</v>
      </c>
      <c r="I503">
        <v>1194</v>
      </c>
      <c r="J503">
        <v>572.1629638671875</v>
      </c>
      <c r="K503">
        <v>-621.8370361328125</v>
      </c>
      <c r="L503">
        <v>-0.52080154418945313</v>
      </c>
      <c r="M503">
        <v>16.805662155151367</v>
      </c>
      <c r="N503">
        <v>37.060245513916016</v>
      </c>
      <c r="O503">
        <v>20.254583358764648</v>
      </c>
      <c r="P503">
        <v>1.2052237987518311</v>
      </c>
    </row>
    <row r="504" spans="1:16">
      <c r="A504">
        <v>103027307</v>
      </c>
      <c r="B504" t="s">
        <v>1464</v>
      </c>
      <c r="C504" t="s">
        <v>2161</v>
      </c>
      <c r="D504" t="s">
        <v>2618</v>
      </c>
      <c r="E504">
        <v>7948576</v>
      </c>
      <c r="F504">
        <v>8500767</v>
      </c>
      <c r="G504">
        <v>552191</v>
      </c>
      <c r="H504">
        <v>6.9470427930355072E-2</v>
      </c>
      <c r="I504">
        <v>50</v>
      </c>
      <c r="J504">
        <v>50</v>
      </c>
      <c r="K504">
        <v>0</v>
      </c>
      <c r="L504">
        <v>0</v>
      </c>
      <c r="M504">
        <v>32.666667938232422</v>
      </c>
      <c r="N504">
        <v>32.666667938232422</v>
      </c>
      <c r="O504">
        <v>0</v>
      </c>
      <c r="P504">
        <v>0</v>
      </c>
    </row>
    <row r="505" spans="1:16">
      <c r="A505">
        <v>102023217</v>
      </c>
      <c r="B505" t="s">
        <v>1465</v>
      </c>
      <c r="C505" t="s">
        <v>2161</v>
      </c>
      <c r="D505" t="s">
        <v>2619</v>
      </c>
      <c r="E505">
        <v>4251516</v>
      </c>
      <c r="F505">
        <v>1854942</v>
      </c>
      <c r="G505">
        <v>-2396574</v>
      </c>
      <c r="H505">
        <v>-0.56369870901107788</v>
      </c>
      <c r="I505">
        <v>15</v>
      </c>
      <c r="J505">
        <v>0</v>
      </c>
      <c r="K505">
        <v>-15</v>
      </c>
      <c r="L505">
        <v>-1</v>
      </c>
      <c r="M505">
        <v>17.42277717590332</v>
      </c>
    </row>
    <row r="506" spans="1:16">
      <c r="A506">
        <v>120485603</v>
      </c>
      <c r="B506" t="s">
        <v>1466</v>
      </c>
      <c r="C506" t="s">
        <v>2162</v>
      </c>
      <c r="D506" t="s">
        <v>2620</v>
      </c>
      <c r="E506">
        <v>31714658</v>
      </c>
      <c r="F506">
        <v>18819836</v>
      </c>
      <c r="G506">
        <v>-12894822</v>
      </c>
      <c r="H506">
        <v>-0.40658870339393616</v>
      </c>
      <c r="I506">
        <v>188.5</v>
      </c>
      <c r="J506">
        <v>84.771026611328125</v>
      </c>
      <c r="K506">
        <v>-103.72897338867188</v>
      </c>
      <c r="L506">
        <v>-0.55028635263442993</v>
      </c>
      <c r="M506">
        <v>14.572559356689453</v>
      </c>
      <c r="N506">
        <v>36.100204467773438</v>
      </c>
      <c r="O506">
        <v>21.527645111083984</v>
      </c>
      <c r="P506">
        <v>1.4772727489471436</v>
      </c>
    </row>
    <row r="507" spans="1:16">
      <c r="A507">
        <v>108116003</v>
      </c>
      <c r="B507" t="s">
        <v>1467</v>
      </c>
      <c r="C507" t="s">
        <v>2163</v>
      </c>
      <c r="D507" t="s">
        <v>2620</v>
      </c>
      <c r="E507">
        <v>24577942</v>
      </c>
      <c r="F507">
        <v>17819552</v>
      </c>
      <c r="G507">
        <v>-6758390</v>
      </c>
      <c r="H507">
        <v>-0.27497786283493042</v>
      </c>
      <c r="I507">
        <v>213.5</v>
      </c>
      <c r="J507">
        <v>123.70442962646484</v>
      </c>
      <c r="K507">
        <v>-89.795570373535156</v>
      </c>
      <c r="L507">
        <v>-0.4205881655216217</v>
      </c>
      <c r="M507">
        <v>13.912342071533203</v>
      </c>
      <c r="N507">
        <v>25.433500289916992</v>
      </c>
      <c r="O507">
        <v>11.521158218383789</v>
      </c>
      <c r="P507">
        <v>0.828125</v>
      </c>
    </row>
    <row r="508" spans="1:16">
      <c r="A508">
        <v>103022481</v>
      </c>
      <c r="B508" t="s">
        <v>1468</v>
      </c>
      <c r="C508" t="s">
        <v>2164</v>
      </c>
      <c r="D508" t="s">
        <v>2621</v>
      </c>
      <c r="E508">
        <v>7467286</v>
      </c>
      <c r="F508">
        <v>4066537</v>
      </c>
      <c r="G508">
        <v>-3400749</v>
      </c>
      <c r="H508">
        <v>-0.45541968941688538</v>
      </c>
      <c r="I508">
        <v>57</v>
      </c>
      <c r="J508">
        <v>19.406625747680664</v>
      </c>
      <c r="K508">
        <v>-37.593376159667969</v>
      </c>
      <c r="L508">
        <v>-0.65953290462493896</v>
      </c>
      <c r="M508">
        <v>13.86620044708252</v>
      </c>
      <c r="N508">
        <v>51.998249053955078</v>
      </c>
      <c r="O508">
        <v>38.132049560546875</v>
      </c>
      <c r="P508">
        <v>2.7499997615814209</v>
      </c>
    </row>
    <row r="509" spans="1:16">
      <c r="A509">
        <v>103027352</v>
      </c>
      <c r="B509" t="s">
        <v>1469</v>
      </c>
      <c r="C509" t="s">
        <v>2164</v>
      </c>
      <c r="D509" t="s">
        <v>2622</v>
      </c>
      <c r="E509">
        <v>90972984</v>
      </c>
      <c r="F509">
        <v>53630836</v>
      </c>
      <c r="G509">
        <v>-37342148</v>
      </c>
      <c r="H509">
        <v>-0.41047513484954834</v>
      </c>
      <c r="I509">
        <v>394</v>
      </c>
      <c r="J509">
        <v>164.62820434570313</v>
      </c>
      <c r="K509">
        <v>-229.37179565429688</v>
      </c>
      <c r="L509">
        <v>-0.58216190338134766</v>
      </c>
      <c r="M509">
        <v>22.031816482543945</v>
      </c>
      <c r="N509">
        <v>52.3255615234375</v>
      </c>
      <c r="O509">
        <v>30.293745040893555</v>
      </c>
      <c r="P509">
        <v>1.3749998807907104</v>
      </c>
    </row>
    <row r="510" spans="1:16">
      <c r="A510">
        <v>113365203</v>
      </c>
      <c r="B510" t="s">
        <v>1470</v>
      </c>
      <c r="C510" t="s">
        <v>2165</v>
      </c>
      <c r="D510" t="s">
        <v>2622</v>
      </c>
      <c r="E510">
        <v>89462840</v>
      </c>
      <c r="F510">
        <v>61740112</v>
      </c>
      <c r="G510">
        <v>-27722728</v>
      </c>
      <c r="H510">
        <v>-0.30987980961799622</v>
      </c>
      <c r="I510">
        <v>597</v>
      </c>
      <c r="J510">
        <v>310.76205444335938</v>
      </c>
      <c r="K510">
        <v>-286.23794555664063</v>
      </c>
      <c r="L510">
        <v>-0.47946053743362427</v>
      </c>
      <c r="M510">
        <v>16.231340408325195</v>
      </c>
      <c r="N510">
        <v>33.749309539794922</v>
      </c>
      <c r="O510">
        <v>17.517969131469727</v>
      </c>
      <c r="P510">
        <v>1.079268217086792</v>
      </c>
    </row>
    <row r="511" spans="1:16">
      <c r="A511">
        <v>125236903</v>
      </c>
      <c r="B511" t="s">
        <v>1471</v>
      </c>
      <c r="C511" t="s">
        <v>2166</v>
      </c>
      <c r="D511" t="s">
        <v>2622</v>
      </c>
      <c r="E511">
        <v>63128960</v>
      </c>
      <c r="F511">
        <v>38449056</v>
      </c>
      <c r="G511">
        <v>-24679904</v>
      </c>
      <c r="H511">
        <v>-0.39094424247741699</v>
      </c>
      <c r="I511">
        <v>544</v>
      </c>
      <c r="J511">
        <v>218.22998046875</v>
      </c>
      <c r="K511">
        <v>-325.77001953125</v>
      </c>
      <c r="L511">
        <v>-0.59884196519851685</v>
      </c>
      <c r="M511">
        <v>14.961702346801758</v>
      </c>
      <c r="N511">
        <v>42.330669403076172</v>
      </c>
      <c r="O511">
        <v>27.368967056274414</v>
      </c>
      <c r="P511">
        <v>1.829268217086792</v>
      </c>
    </row>
    <row r="512" spans="1:16">
      <c r="A512">
        <v>107657103</v>
      </c>
      <c r="B512" t="s">
        <v>1472</v>
      </c>
      <c r="C512" t="s">
        <v>2167</v>
      </c>
      <c r="D512" t="s">
        <v>2622</v>
      </c>
      <c r="E512">
        <v>67844520</v>
      </c>
      <c r="F512">
        <v>51757948</v>
      </c>
      <c r="G512">
        <v>-16086572</v>
      </c>
      <c r="H512">
        <v>-0.23710937798023224</v>
      </c>
      <c r="I512">
        <v>409.5</v>
      </c>
      <c r="J512">
        <v>242.99917602539063</v>
      </c>
      <c r="K512">
        <v>-166.50082397460938</v>
      </c>
      <c r="L512">
        <v>-0.40659540891647339</v>
      </c>
      <c r="M512">
        <v>16.88408088684082</v>
      </c>
      <c r="N512">
        <v>30.391345977783203</v>
      </c>
      <c r="O512">
        <v>13.507265090942383</v>
      </c>
      <c r="P512">
        <v>0.80000001192092896</v>
      </c>
    </row>
    <row r="513" spans="1:16">
      <c r="A513">
        <v>105204703</v>
      </c>
      <c r="B513" t="s">
        <v>1473</v>
      </c>
      <c r="C513" t="s">
        <v>2168</v>
      </c>
      <c r="D513" t="s">
        <v>2622</v>
      </c>
      <c r="E513">
        <v>54526632</v>
      </c>
      <c r="F513">
        <v>34539416</v>
      </c>
      <c r="G513">
        <v>-19987216</v>
      </c>
      <c r="H513">
        <v>-0.36655879020690918</v>
      </c>
      <c r="I513">
        <v>364.5</v>
      </c>
      <c r="J513">
        <v>191.47882080078125</v>
      </c>
      <c r="K513">
        <v>-173.02117919921875</v>
      </c>
      <c r="L513">
        <v>-0.47468087077140808</v>
      </c>
      <c r="M513">
        <v>13.138702392578125</v>
      </c>
      <c r="N513">
        <v>25.304166793823242</v>
      </c>
      <c r="O513">
        <v>12.165464401245117</v>
      </c>
      <c r="P513">
        <v>0.9259258508682251</v>
      </c>
    </row>
    <row r="514" spans="1:16">
      <c r="A514">
        <v>122098103</v>
      </c>
      <c r="B514" t="s">
        <v>1474</v>
      </c>
      <c r="C514" t="s">
        <v>2169</v>
      </c>
      <c r="D514" t="s">
        <v>2622</v>
      </c>
      <c r="E514">
        <v>141367776</v>
      </c>
      <c r="F514">
        <v>88814384</v>
      </c>
      <c r="G514">
        <v>-52553392</v>
      </c>
      <c r="H514">
        <v>-0.37174943089485168</v>
      </c>
      <c r="I514">
        <v>864.5</v>
      </c>
      <c r="J514">
        <v>409.50469970703125</v>
      </c>
      <c r="K514">
        <v>-454.99530029296875</v>
      </c>
      <c r="L514">
        <v>-0.52631032466888428</v>
      </c>
      <c r="M514">
        <v>15.806092262268066</v>
      </c>
      <c r="N514">
        <v>33.774337768554688</v>
      </c>
      <c r="O514">
        <v>17.968246459960938</v>
      </c>
      <c r="P514">
        <v>1.1367924213409424</v>
      </c>
    </row>
    <row r="515" spans="1:16">
      <c r="A515">
        <v>128326303</v>
      </c>
      <c r="B515" t="s">
        <v>1475</v>
      </c>
      <c r="C515" t="s">
        <v>2170</v>
      </c>
      <c r="D515" t="s">
        <v>2622</v>
      </c>
      <c r="E515">
        <v>18357398</v>
      </c>
      <c r="F515">
        <v>9735760</v>
      </c>
      <c r="G515">
        <v>-8621638</v>
      </c>
      <c r="H515">
        <v>-0.46965467929840088</v>
      </c>
      <c r="I515">
        <v>116.5</v>
      </c>
      <c r="J515">
        <v>40.730751037597656</v>
      </c>
      <c r="K515">
        <v>-75.769248962402344</v>
      </c>
      <c r="L515">
        <v>-0.65037983655929565</v>
      </c>
      <c r="M515">
        <v>13.065393447875977</v>
      </c>
      <c r="N515">
        <v>34.651695251464844</v>
      </c>
      <c r="O515">
        <v>21.586301803588867</v>
      </c>
      <c r="P515">
        <v>1.6521738767623901</v>
      </c>
    </row>
    <row r="516" spans="1:16">
      <c r="A516">
        <v>110147003</v>
      </c>
      <c r="B516" t="s">
        <v>1476</v>
      </c>
      <c r="C516" t="s">
        <v>2171</v>
      </c>
      <c r="D516" t="s">
        <v>2622</v>
      </c>
      <c r="E516">
        <v>31209342</v>
      </c>
      <c r="F516">
        <v>19826532</v>
      </c>
      <c r="G516">
        <v>-11382810</v>
      </c>
      <c r="H516">
        <v>-0.36472445726394653</v>
      </c>
      <c r="I516">
        <v>188</v>
      </c>
      <c r="J516">
        <v>78.241973876953125</v>
      </c>
      <c r="K516">
        <v>-109.75802612304688</v>
      </c>
      <c r="L516">
        <v>-0.58381927013397217</v>
      </c>
      <c r="M516">
        <v>15.54469108581543</v>
      </c>
      <c r="N516">
        <v>37.695873260498047</v>
      </c>
      <c r="O516">
        <v>22.151182174682617</v>
      </c>
      <c r="P516">
        <v>1.4249998331069946</v>
      </c>
    </row>
    <row r="517" spans="1:16">
      <c r="A517">
        <v>122098202</v>
      </c>
      <c r="B517" t="s">
        <v>1477</v>
      </c>
      <c r="C517" t="s">
        <v>2172</v>
      </c>
      <c r="D517" t="s">
        <v>2622</v>
      </c>
      <c r="E517">
        <v>227658464</v>
      </c>
      <c r="F517">
        <v>122166312</v>
      </c>
      <c r="G517">
        <v>-105492152</v>
      </c>
      <c r="H517">
        <v>-0.46337899565696716</v>
      </c>
      <c r="I517">
        <v>1502.5</v>
      </c>
      <c r="J517">
        <v>489.78009033203125</v>
      </c>
      <c r="K517">
        <v>-1012.7199096679688</v>
      </c>
      <c r="L517">
        <v>-0.67402321100234985</v>
      </c>
      <c r="M517">
        <v>13.106870651245117</v>
      </c>
      <c r="N517">
        <v>46.360546112060547</v>
      </c>
      <c r="O517">
        <v>33.253677368164063</v>
      </c>
      <c r="P517">
        <v>2.5371179580688477</v>
      </c>
    </row>
    <row r="518" spans="1:16">
      <c r="A518">
        <v>127043430</v>
      </c>
      <c r="B518" t="s">
        <v>1478</v>
      </c>
      <c r="C518" t="s">
        <v>2173</v>
      </c>
      <c r="D518" t="s">
        <v>2623</v>
      </c>
      <c r="E518">
        <v>168251200</v>
      </c>
      <c r="F518">
        <v>98110736</v>
      </c>
      <c r="G518">
        <v>-70140464</v>
      </c>
      <c r="H518">
        <v>-0.41687941551208496</v>
      </c>
      <c r="I518">
        <v>717.5</v>
      </c>
      <c r="J518">
        <v>161.6651611328125</v>
      </c>
      <c r="K518">
        <v>-555.8348388671875</v>
      </c>
      <c r="L518">
        <v>-0.77468270063400269</v>
      </c>
      <c r="M518">
        <v>25.569599151611328</v>
      </c>
      <c r="N518">
        <v>132.55818176269531</v>
      </c>
      <c r="O518">
        <v>106.98858642578125</v>
      </c>
      <c r="P518">
        <v>4.1842103004455566</v>
      </c>
    </row>
    <row r="519" spans="1:16">
      <c r="A519">
        <v>115220003</v>
      </c>
      <c r="B519" t="s">
        <v>1479</v>
      </c>
      <c r="C519" t="s">
        <v>2174</v>
      </c>
      <c r="D519" t="s">
        <v>2623</v>
      </c>
      <c r="E519">
        <v>14821899</v>
      </c>
      <c r="F519">
        <v>8208482</v>
      </c>
      <c r="G519">
        <v>-6613417</v>
      </c>
      <c r="H519">
        <v>-0.44619229435920715</v>
      </c>
      <c r="I519">
        <v>99.5</v>
      </c>
      <c r="J519">
        <v>23.317895889282227</v>
      </c>
      <c r="K519">
        <v>-76.182106018066406</v>
      </c>
      <c r="L519">
        <v>-0.76564931869506836</v>
      </c>
      <c r="M519">
        <v>11.988785743713379</v>
      </c>
      <c r="N519">
        <v>69.934585571289063</v>
      </c>
      <c r="O519">
        <v>57.94580078125</v>
      </c>
      <c r="P519">
        <v>4.8333334922790527</v>
      </c>
    </row>
    <row r="520" spans="1:16">
      <c r="A520">
        <v>124150004</v>
      </c>
      <c r="B520" t="s">
        <v>1480</v>
      </c>
      <c r="C520" t="s">
        <v>2175</v>
      </c>
      <c r="D520" t="s">
        <v>2623</v>
      </c>
      <c r="E520">
        <v>56580500</v>
      </c>
      <c r="F520">
        <v>34822352</v>
      </c>
      <c r="G520">
        <v>-21758148</v>
      </c>
      <c r="H520">
        <v>-0.38455206155776978</v>
      </c>
      <c r="I520">
        <v>299.5</v>
      </c>
      <c r="J520">
        <v>124.23968505859375</v>
      </c>
      <c r="K520">
        <v>-175.26031494140625</v>
      </c>
      <c r="L520">
        <v>-0.58517634868621826</v>
      </c>
      <c r="M520">
        <v>17.880680084228516</v>
      </c>
      <c r="N520">
        <v>48.892482757568359</v>
      </c>
      <c r="O520">
        <v>31.011802673339844</v>
      </c>
      <c r="P520">
        <v>1.7343748807907104</v>
      </c>
    </row>
    <row r="521" spans="1:16">
      <c r="A521">
        <v>123460001</v>
      </c>
      <c r="B521" t="s">
        <v>1481</v>
      </c>
      <c r="C521" t="s">
        <v>2176</v>
      </c>
      <c r="D521" t="s">
        <v>2623</v>
      </c>
      <c r="E521">
        <v>36086672</v>
      </c>
      <c r="F521">
        <v>23511084</v>
      </c>
      <c r="G521">
        <v>-12575588</v>
      </c>
      <c r="H521">
        <v>-0.34848290681838989</v>
      </c>
      <c r="I521">
        <v>198</v>
      </c>
      <c r="J521">
        <v>84.437942504882813</v>
      </c>
      <c r="K521">
        <v>-113.56205749511719</v>
      </c>
      <c r="L521">
        <v>-0.57354575395584106</v>
      </c>
      <c r="M521">
        <v>18.80634880065918</v>
      </c>
      <c r="N521">
        <v>46.588455200195313</v>
      </c>
      <c r="O521">
        <v>27.782106399536133</v>
      </c>
      <c r="P521">
        <v>1.4772727489471436</v>
      </c>
    </row>
    <row r="522" spans="1:16">
      <c r="A522">
        <v>126510004</v>
      </c>
      <c r="B522" t="s">
        <v>1482</v>
      </c>
      <c r="C522" t="s">
        <v>2177</v>
      </c>
      <c r="D522" t="s">
        <v>2623</v>
      </c>
      <c r="E522">
        <v>9740209</v>
      </c>
      <c r="F522">
        <v>6145290</v>
      </c>
      <c r="G522">
        <v>-3594919</v>
      </c>
      <c r="H522">
        <v>-0.36908027529716492</v>
      </c>
      <c r="I522">
        <v>63</v>
      </c>
      <c r="J522">
        <v>21.19012451171875</v>
      </c>
      <c r="K522">
        <v>-41.80987548828125</v>
      </c>
      <c r="L522">
        <v>-0.66364884376525879</v>
      </c>
      <c r="M522">
        <v>15.231542587280273</v>
      </c>
      <c r="N522">
        <v>76.15771484375</v>
      </c>
      <c r="O522">
        <v>60.926170349121094</v>
      </c>
      <c r="P522">
        <v>4</v>
      </c>
    </row>
    <row r="523" spans="1:16">
      <c r="A523">
        <v>113365303</v>
      </c>
      <c r="B523" t="s">
        <v>1483</v>
      </c>
      <c r="C523" t="s">
        <v>2178</v>
      </c>
      <c r="D523" t="s">
        <v>2624</v>
      </c>
      <c r="E523">
        <v>39317116</v>
      </c>
      <c r="F523">
        <v>19492688</v>
      </c>
      <c r="G523">
        <v>-19824428</v>
      </c>
      <c r="H523">
        <v>-0.50421875715255737</v>
      </c>
      <c r="I523">
        <v>184</v>
      </c>
      <c r="J523">
        <v>35.511474609375</v>
      </c>
      <c r="K523">
        <v>-148.488525390625</v>
      </c>
      <c r="L523">
        <v>-0.80700284242630005</v>
      </c>
      <c r="M523">
        <v>13.086069107055664</v>
      </c>
      <c r="N523">
        <v>71.661811828613281</v>
      </c>
      <c r="O523">
        <v>58.57574462890625</v>
      </c>
      <c r="P523">
        <v>4.4761910438537598</v>
      </c>
    </row>
    <row r="524" spans="1:16">
      <c r="A524">
        <v>123466103</v>
      </c>
      <c r="B524" t="s">
        <v>1484</v>
      </c>
      <c r="C524" t="s">
        <v>2179</v>
      </c>
      <c r="D524" t="s">
        <v>2624</v>
      </c>
      <c r="E524">
        <v>111480008</v>
      </c>
      <c r="F524">
        <v>67557760</v>
      </c>
      <c r="G524">
        <v>-43922248</v>
      </c>
      <c r="H524">
        <v>-0.39399215579032898</v>
      </c>
      <c r="I524">
        <v>722.5</v>
      </c>
      <c r="J524">
        <v>314.07571411132813</v>
      </c>
      <c r="K524">
        <v>-408.42428588867188</v>
      </c>
      <c r="L524">
        <v>-0.56529313325881958</v>
      </c>
      <c r="M524">
        <v>14.452677726745605</v>
      </c>
      <c r="N524">
        <v>35.112594604492188</v>
      </c>
      <c r="O524">
        <v>20.659915924072266</v>
      </c>
      <c r="P524">
        <v>1.4294871091842651</v>
      </c>
    </row>
    <row r="525" spans="1:16">
      <c r="A525">
        <v>105250001</v>
      </c>
      <c r="B525" t="s">
        <v>1485</v>
      </c>
      <c r="C525" t="s">
        <v>2180</v>
      </c>
      <c r="D525" t="s">
        <v>2625</v>
      </c>
      <c r="E525">
        <v>8880919</v>
      </c>
      <c r="F525">
        <v>6324022</v>
      </c>
      <c r="G525">
        <v>-2556897</v>
      </c>
      <c r="H525">
        <v>-0.28790906071662903</v>
      </c>
      <c r="I525">
        <v>77.5</v>
      </c>
      <c r="J525">
        <v>42.557731628417969</v>
      </c>
      <c r="K525">
        <v>-34.942268371582031</v>
      </c>
      <c r="L525">
        <v>-0.45086798071861267</v>
      </c>
      <c r="M525">
        <v>16.460342407226563</v>
      </c>
      <c r="N525">
        <v>41.150856018066406</v>
      </c>
      <c r="O525">
        <v>24.690513610839844</v>
      </c>
      <c r="P525">
        <v>1.5</v>
      </c>
    </row>
    <row r="526" spans="1:16">
      <c r="A526">
        <v>101636503</v>
      </c>
      <c r="B526" t="s">
        <v>1486</v>
      </c>
      <c r="C526" t="s">
        <v>2181</v>
      </c>
      <c r="D526" t="s">
        <v>2626</v>
      </c>
      <c r="E526">
        <v>68297312</v>
      </c>
      <c r="F526">
        <v>46069168</v>
      </c>
      <c r="G526">
        <v>-22228144</v>
      </c>
      <c r="H526">
        <v>-0.32546147704124451</v>
      </c>
      <c r="I526">
        <v>455.5</v>
      </c>
      <c r="J526">
        <v>236.14700317382813</v>
      </c>
      <c r="K526">
        <v>-219.35299682617188</v>
      </c>
      <c r="L526">
        <v>-0.48156529664993286</v>
      </c>
      <c r="M526">
        <v>15.494596481323242</v>
      </c>
      <c r="N526">
        <v>29.405803680419922</v>
      </c>
      <c r="O526">
        <v>13.91120719909668</v>
      </c>
      <c r="P526">
        <v>0.89781022071838379</v>
      </c>
    </row>
    <row r="527" spans="1:16">
      <c r="A527">
        <v>126513280</v>
      </c>
      <c r="B527" t="s">
        <v>1487</v>
      </c>
      <c r="C527" t="s">
        <v>2182</v>
      </c>
      <c r="D527" t="s">
        <v>2627</v>
      </c>
      <c r="E527">
        <v>19472168</v>
      </c>
      <c r="F527">
        <v>13213004</v>
      </c>
      <c r="G527">
        <v>-6259164</v>
      </c>
      <c r="H527">
        <v>-0.32144156098365784</v>
      </c>
      <c r="I527">
        <v>147</v>
      </c>
      <c r="J527">
        <v>74.845054626464844</v>
      </c>
      <c r="K527">
        <v>-72.154945373535156</v>
      </c>
      <c r="L527">
        <v>-0.49084997177124023</v>
      </c>
      <c r="M527">
        <v>14.069216728210449</v>
      </c>
      <c r="N527">
        <v>30.730131149291992</v>
      </c>
      <c r="O527">
        <v>16.660915374755859</v>
      </c>
      <c r="P527">
        <v>1.1842105388641357</v>
      </c>
    </row>
    <row r="528" spans="1:16">
      <c r="A528">
        <v>126515001</v>
      </c>
      <c r="B528" t="s">
        <v>1488</v>
      </c>
      <c r="C528" t="s">
        <v>2182</v>
      </c>
      <c r="D528" t="s">
        <v>2628</v>
      </c>
      <c r="E528">
        <v>4508920320</v>
      </c>
      <c r="F528">
        <v>3634449408</v>
      </c>
      <c r="G528">
        <v>-874470912</v>
      </c>
      <c r="H528">
        <v>-0.19394241273403168</v>
      </c>
      <c r="I528">
        <v>18348</v>
      </c>
      <c r="J528">
        <v>12342.189453125</v>
      </c>
      <c r="K528">
        <v>-6005.810546875</v>
      </c>
      <c r="L528">
        <v>-0.32732781767845154</v>
      </c>
      <c r="M528">
        <v>29.183629989624023</v>
      </c>
      <c r="N528">
        <v>45.973403930664063</v>
      </c>
      <c r="O528">
        <v>16.789773941040039</v>
      </c>
      <c r="P528">
        <v>0.57531476020812988</v>
      </c>
    </row>
    <row r="529" spans="1:16">
      <c r="A529">
        <v>126510009</v>
      </c>
      <c r="B529" t="s">
        <v>1489</v>
      </c>
      <c r="C529" t="s">
        <v>2182</v>
      </c>
      <c r="D529" t="s">
        <v>2629</v>
      </c>
      <c r="E529">
        <v>9566361</v>
      </c>
      <c r="F529">
        <v>6482135</v>
      </c>
      <c r="G529">
        <v>-3084226</v>
      </c>
      <c r="H529">
        <v>-0.32240325212478638</v>
      </c>
      <c r="I529">
        <v>68</v>
      </c>
      <c r="J529">
        <v>32.6156005859375</v>
      </c>
      <c r="K529">
        <v>-35.3843994140625</v>
      </c>
      <c r="L529">
        <v>-0.52035880088806152</v>
      </c>
      <c r="M529">
        <v>17.19285774230957</v>
      </c>
      <c r="N529">
        <v>42.982143402099609</v>
      </c>
      <c r="O529">
        <v>25.789285659790039</v>
      </c>
      <c r="P529">
        <v>1.5</v>
      </c>
    </row>
    <row r="530" spans="1:16">
      <c r="A530">
        <v>126510929</v>
      </c>
      <c r="B530" t="s">
        <v>1490</v>
      </c>
      <c r="C530" t="s">
        <v>2182</v>
      </c>
      <c r="D530" t="s">
        <v>2629</v>
      </c>
      <c r="E530">
        <v>4034552</v>
      </c>
      <c r="F530">
        <v>3466447</v>
      </c>
      <c r="G530">
        <v>-568105</v>
      </c>
      <c r="H530">
        <v>-0.14080993831157684</v>
      </c>
      <c r="I530">
        <v>20.5</v>
      </c>
      <c r="J530">
        <v>13.538759231567383</v>
      </c>
      <c r="K530">
        <v>-6.9612407684326172</v>
      </c>
      <c r="L530">
        <v>-0.3395727276802063</v>
      </c>
      <c r="M530">
        <v>13.05525016784668</v>
      </c>
      <c r="N530">
        <v>19.582874298095703</v>
      </c>
      <c r="O530">
        <v>6.5276241302490234</v>
      </c>
      <c r="P530">
        <v>0.49999994039535522</v>
      </c>
    </row>
    <row r="531" spans="1:16">
      <c r="A531">
        <v>126510016</v>
      </c>
      <c r="B531" t="s">
        <v>1491</v>
      </c>
      <c r="C531" t="s">
        <v>2182</v>
      </c>
      <c r="D531" t="s">
        <v>2629</v>
      </c>
      <c r="E531">
        <v>3863864</v>
      </c>
      <c r="F531">
        <v>2626272</v>
      </c>
      <c r="G531">
        <v>-1237592</v>
      </c>
      <c r="H531">
        <v>-0.32029905915260315</v>
      </c>
      <c r="I531">
        <v>36.5</v>
      </c>
      <c r="J531">
        <v>16.786304473876953</v>
      </c>
      <c r="K531">
        <v>-19.713695526123047</v>
      </c>
      <c r="L531">
        <v>-0.54010123014450073</v>
      </c>
      <c r="M531">
        <v>16.726583480834961</v>
      </c>
      <c r="N531">
        <v>50.17974853515625</v>
      </c>
      <c r="O531">
        <v>33.453163146972656</v>
      </c>
      <c r="P531">
        <v>1.9999998807907104</v>
      </c>
    </row>
    <row r="532" spans="1:16">
      <c r="A532">
        <v>126513400</v>
      </c>
      <c r="B532" t="s">
        <v>1492</v>
      </c>
      <c r="C532" t="s">
        <v>2182</v>
      </c>
      <c r="D532" t="s">
        <v>2629</v>
      </c>
      <c r="E532">
        <v>37565704</v>
      </c>
      <c r="F532">
        <v>26546148</v>
      </c>
      <c r="G532">
        <v>-11019556</v>
      </c>
      <c r="H532">
        <v>-0.29334086179733276</v>
      </c>
      <c r="I532">
        <v>212</v>
      </c>
      <c r="J532">
        <v>100.58763122558594</v>
      </c>
      <c r="K532">
        <v>-111.41236877441406</v>
      </c>
      <c r="L532">
        <v>-0.52553004026412964</v>
      </c>
      <c r="M532">
        <v>17.878654479980469</v>
      </c>
      <c r="N532">
        <v>38.692611694335938</v>
      </c>
      <c r="O532">
        <v>20.813957214355469</v>
      </c>
      <c r="P532">
        <v>1.1641792058944702</v>
      </c>
    </row>
    <row r="533" spans="1:16">
      <c r="A533">
        <v>110177003</v>
      </c>
      <c r="B533" t="s">
        <v>1493</v>
      </c>
      <c r="C533" t="s">
        <v>2183</v>
      </c>
      <c r="D533" t="s">
        <v>2630</v>
      </c>
      <c r="E533">
        <v>31084602</v>
      </c>
      <c r="F533">
        <v>18848478</v>
      </c>
      <c r="G533">
        <v>-12236124</v>
      </c>
      <c r="H533">
        <v>-0.39363938570022583</v>
      </c>
      <c r="I533">
        <v>248.5</v>
      </c>
      <c r="J533">
        <v>112.14266204833984</v>
      </c>
      <c r="K533">
        <v>-136.35733032226563</v>
      </c>
      <c r="L533">
        <v>-0.54872167110443115</v>
      </c>
      <c r="M533">
        <v>12.796775817871094</v>
      </c>
      <c r="N533">
        <v>28.579465866088867</v>
      </c>
      <c r="O533">
        <v>15.782690048217773</v>
      </c>
      <c r="P533">
        <v>1.2333333492279053</v>
      </c>
    </row>
    <row r="534" spans="1:16">
      <c r="A534">
        <v>124157203</v>
      </c>
      <c r="B534" t="s">
        <v>1494</v>
      </c>
      <c r="C534" t="s">
        <v>2184</v>
      </c>
      <c r="D534" t="s">
        <v>2630</v>
      </c>
      <c r="E534">
        <v>94204936</v>
      </c>
      <c r="F534">
        <v>55826168</v>
      </c>
      <c r="G534">
        <v>-38378768</v>
      </c>
      <c r="H534">
        <v>-0.4073965847492218</v>
      </c>
      <c r="I534">
        <v>538</v>
      </c>
      <c r="J534">
        <v>209.14694213867188</v>
      </c>
      <c r="K534">
        <v>-328.85305786132813</v>
      </c>
      <c r="L534">
        <v>-0.61125105619430542</v>
      </c>
      <c r="M534">
        <v>15.549958229064941</v>
      </c>
      <c r="N534">
        <v>42.799407958984375</v>
      </c>
      <c r="O534">
        <v>27.24945068359375</v>
      </c>
      <c r="P534">
        <v>1.7523808479309082</v>
      </c>
    </row>
    <row r="535" spans="1:16">
      <c r="A535">
        <v>129546003</v>
      </c>
      <c r="B535" t="s">
        <v>1495</v>
      </c>
      <c r="C535" t="s">
        <v>2185</v>
      </c>
      <c r="D535" t="s">
        <v>2630</v>
      </c>
      <c r="E535">
        <v>26353608</v>
      </c>
      <c r="F535">
        <v>19435974</v>
      </c>
      <c r="G535">
        <v>-6917634</v>
      </c>
      <c r="H535">
        <v>-0.26249286532402039</v>
      </c>
      <c r="I535">
        <v>197</v>
      </c>
      <c r="J535">
        <v>120.7115478515625</v>
      </c>
      <c r="K535">
        <v>-76.2884521484375</v>
      </c>
      <c r="L535">
        <v>-0.38725101947784424</v>
      </c>
      <c r="M535">
        <v>13.493650436401367</v>
      </c>
      <c r="N535">
        <v>22.489416122436523</v>
      </c>
      <c r="O535">
        <v>8.9957656860351563</v>
      </c>
      <c r="P535">
        <v>0.66666656732559204</v>
      </c>
    </row>
    <row r="536" spans="1:16">
      <c r="A536">
        <v>103021003</v>
      </c>
      <c r="B536" t="s">
        <v>1496</v>
      </c>
      <c r="C536" t="s">
        <v>2186</v>
      </c>
      <c r="D536" t="s">
        <v>2630</v>
      </c>
      <c r="E536">
        <v>101227632</v>
      </c>
      <c r="F536">
        <v>65113140</v>
      </c>
      <c r="G536">
        <v>-36114492</v>
      </c>
      <c r="H536">
        <v>-0.35676515102386475</v>
      </c>
      <c r="I536">
        <v>505.5</v>
      </c>
      <c r="J536">
        <v>200.97341918945313</v>
      </c>
      <c r="K536">
        <v>-304.52658081054688</v>
      </c>
      <c r="L536">
        <v>-0.60242646932601929</v>
      </c>
      <c r="M536">
        <v>14.821504592895508</v>
      </c>
      <c r="N536">
        <v>36.875904083251953</v>
      </c>
      <c r="O536">
        <v>22.054399490356445</v>
      </c>
      <c r="P536">
        <v>1.4880000352859497</v>
      </c>
    </row>
    <row r="537" spans="1:16">
      <c r="A537">
        <v>102027451</v>
      </c>
      <c r="B537" t="s">
        <v>1497</v>
      </c>
      <c r="C537" t="s">
        <v>2186</v>
      </c>
      <c r="D537" t="s">
        <v>2630</v>
      </c>
      <c r="E537">
        <v>713644672</v>
      </c>
      <c r="F537">
        <v>463516416</v>
      </c>
      <c r="G537">
        <v>-250128256</v>
      </c>
      <c r="H537">
        <v>-0.35049411654472351</v>
      </c>
      <c r="I537">
        <v>4057.5</v>
      </c>
      <c r="J537">
        <v>1973.8426513671875</v>
      </c>
      <c r="K537">
        <v>-2083.6572265625</v>
      </c>
      <c r="L537">
        <v>-0.51353228092193604</v>
      </c>
      <c r="M537">
        <v>13.415278434753418</v>
      </c>
      <c r="N537">
        <v>29.69310188293457</v>
      </c>
      <c r="O537">
        <v>16.277824401855469</v>
      </c>
      <c r="P537">
        <v>1.2133795022964478</v>
      </c>
    </row>
    <row r="538" spans="1:16">
      <c r="A538">
        <v>118406602</v>
      </c>
      <c r="B538" t="s">
        <v>1498</v>
      </c>
      <c r="C538" t="s">
        <v>2187</v>
      </c>
      <c r="D538" t="s">
        <v>2630</v>
      </c>
      <c r="E538">
        <v>53254460</v>
      </c>
      <c r="F538">
        <v>38492392</v>
      </c>
      <c r="G538">
        <v>-14762068</v>
      </c>
      <c r="H538">
        <v>-0.27719873189926147</v>
      </c>
      <c r="I538">
        <v>339</v>
      </c>
      <c r="J538">
        <v>196.8597412109375</v>
      </c>
      <c r="K538">
        <v>-142.1402587890625</v>
      </c>
      <c r="L538">
        <v>-0.41929280757904053</v>
      </c>
      <c r="M538">
        <v>18.680788040161133</v>
      </c>
      <c r="N538">
        <v>34.472793579101563</v>
      </c>
      <c r="O538">
        <v>15.79200553894043</v>
      </c>
      <c r="P538">
        <v>0.84536075592041016</v>
      </c>
    </row>
    <row r="539" spans="1:16">
      <c r="A539">
        <v>120455203</v>
      </c>
      <c r="B539" t="s">
        <v>1499</v>
      </c>
      <c r="C539" t="s">
        <v>2188</v>
      </c>
      <c r="D539" t="s">
        <v>2630</v>
      </c>
      <c r="E539">
        <v>99200168</v>
      </c>
      <c r="F539">
        <v>51151352</v>
      </c>
      <c r="G539">
        <v>-48048816</v>
      </c>
      <c r="H539">
        <v>-0.48436224460601807</v>
      </c>
      <c r="I539">
        <v>676.5</v>
      </c>
      <c r="J539">
        <v>246.28659057617188</v>
      </c>
      <c r="K539">
        <v>-430.21340942382813</v>
      </c>
      <c r="L539">
        <v>-0.63594001531600952</v>
      </c>
      <c r="M539">
        <v>14.573768615722656</v>
      </c>
      <c r="N539">
        <v>43.860103607177734</v>
      </c>
      <c r="O539">
        <v>29.286334991455078</v>
      </c>
      <c r="P539">
        <v>2.009523868560791</v>
      </c>
    </row>
    <row r="540" spans="1:16">
      <c r="A540">
        <v>103027503</v>
      </c>
      <c r="B540" t="s">
        <v>1500</v>
      </c>
      <c r="C540" t="s">
        <v>2189</v>
      </c>
      <c r="D540" t="s">
        <v>2630</v>
      </c>
      <c r="E540">
        <v>114719024</v>
      </c>
      <c r="F540">
        <v>90561136</v>
      </c>
      <c r="G540">
        <v>-24157888</v>
      </c>
      <c r="H540">
        <v>-0.21058310568332672</v>
      </c>
      <c r="I540">
        <v>426.5</v>
      </c>
      <c r="J540">
        <v>213.02780151367188</v>
      </c>
      <c r="K540">
        <v>-213.47219848632813</v>
      </c>
      <c r="L540">
        <v>-0.50052100419998169</v>
      </c>
      <c r="M540">
        <v>17.974254608154297</v>
      </c>
      <c r="N540">
        <v>37.219413757324219</v>
      </c>
      <c r="O540">
        <v>19.245159149169922</v>
      </c>
      <c r="P540">
        <v>1.0707069635391235</v>
      </c>
    </row>
    <row r="541" spans="1:16">
      <c r="A541">
        <v>120455403</v>
      </c>
      <c r="B541" t="s">
        <v>1501</v>
      </c>
      <c r="C541" t="s">
        <v>2190</v>
      </c>
      <c r="D541" t="s">
        <v>2630</v>
      </c>
      <c r="E541">
        <v>212285664</v>
      </c>
      <c r="F541">
        <v>107302536</v>
      </c>
      <c r="G541">
        <v>-104983128</v>
      </c>
      <c r="H541">
        <v>-0.49453705549240112</v>
      </c>
      <c r="I541">
        <v>1299</v>
      </c>
      <c r="J541">
        <v>458.46737670898438</v>
      </c>
      <c r="K541">
        <v>-840.5325927734375</v>
      </c>
      <c r="L541">
        <v>-0.64706128835678101</v>
      </c>
      <c r="M541">
        <v>12.759882926940918</v>
      </c>
      <c r="N541">
        <v>37.659736633300781</v>
      </c>
      <c r="O541">
        <v>24.899852752685547</v>
      </c>
      <c r="P541">
        <v>1.951417088508606</v>
      </c>
    </row>
    <row r="542" spans="1:16">
      <c r="A542">
        <v>109426303</v>
      </c>
      <c r="B542" t="s">
        <v>1502</v>
      </c>
      <c r="C542" t="s">
        <v>2191</v>
      </c>
      <c r="D542" t="s">
        <v>2630</v>
      </c>
      <c r="E542">
        <v>15419885</v>
      </c>
      <c r="F542">
        <v>9990585</v>
      </c>
      <c r="G542">
        <v>-5429300</v>
      </c>
      <c r="H542">
        <v>-0.35209730267524719</v>
      </c>
      <c r="I542">
        <v>113.5</v>
      </c>
      <c r="J542">
        <v>53.582260131835938</v>
      </c>
      <c r="K542">
        <v>-59.917739868164063</v>
      </c>
      <c r="L542">
        <v>-0.52790957689285278</v>
      </c>
      <c r="M542">
        <v>13.975138664245605</v>
      </c>
      <c r="N542">
        <v>30.27946662902832</v>
      </c>
      <c r="O542">
        <v>16.304328918457031</v>
      </c>
      <c r="P542">
        <v>1.1666666269302368</v>
      </c>
    </row>
    <row r="543" spans="1:16">
      <c r="A543">
        <v>108116303</v>
      </c>
      <c r="B543" t="s">
        <v>1503</v>
      </c>
      <c r="C543" t="s">
        <v>2192</v>
      </c>
      <c r="D543" t="s">
        <v>2630</v>
      </c>
      <c r="E543">
        <v>20979126</v>
      </c>
      <c r="F543">
        <v>16623812</v>
      </c>
      <c r="G543">
        <v>-4355314</v>
      </c>
      <c r="H543">
        <v>-0.20760226249694824</v>
      </c>
      <c r="I543">
        <v>114.5</v>
      </c>
      <c r="J543">
        <v>62.086612701416016</v>
      </c>
      <c r="K543">
        <v>-52.413387298583984</v>
      </c>
      <c r="L543">
        <v>-0.45775884389877319</v>
      </c>
      <c r="M543">
        <v>13.445151329040527</v>
      </c>
      <c r="N543">
        <v>27.730625152587891</v>
      </c>
      <c r="O543">
        <v>14.285473823547363</v>
      </c>
      <c r="P543">
        <v>1.0625</v>
      </c>
    </row>
    <row r="544" spans="1:16">
      <c r="A544">
        <v>123466303</v>
      </c>
      <c r="B544" t="s">
        <v>1504</v>
      </c>
      <c r="C544" t="s">
        <v>2193</v>
      </c>
      <c r="D544" t="s">
        <v>2630</v>
      </c>
      <c r="E544">
        <v>66721556</v>
      </c>
      <c r="F544">
        <v>38424528</v>
      </c>
      <c r="G544">
        <v>-28297028</v>
      </c>
      <c r="H544">
        <v>-0.42410624027252197</v>
      </c>
      <c r="I544">
        <v>447</v>
      </c>
      <c r="J544">
        <v>187.4183349609375</v>
      </c>
      <c r="K544">
        <v>-259.5816650390625</v>
      </c>
      <c r="L544">
        <v>-0.58071959018707275</v>
      </c>
      <c r="M544">
        <v>14.544618606567383</v>
      </c>
      <c r="N544">
        <v>36.126956939697266</v>
      </c>
      <c r="O544">
        <v>21.582338333129883</v>
      </c>
      <c r="P544">
        <v>1.4838709831237793</v>
      </c>
    </row>
    <row r="545" spans="1:16">
      <c r="A545">
        <v>123466403</v>
      </c>
      <c r="B545" t="s">
        <v>1505</v>
      </c>
      <c r="C545" t="s">
        <v>2193</v>
      </c>
      <c r="D545" t="s">
        <v>2630</v>
      </c>
      <c r="E545">
        <v>66913944</v>
      </c>
      <c r="F545">
        <v>40663128</v>
      </c>
      <c r="G545">
        <v>-26250816</v>
      </c>
      <c r="H545">
        <v>-0.3923071026802063</v>
      </c>
      <c r="I545">
        <v>468</v>
      </c>
      <c r="J545">
        <v>184.26382446289063</v>
      </c>
      <c r="K545">
        <v>-283.73617553710938</v>
      </c>
      <c r="L545">
        <v>-0.60627388954162598</v>
      </c>
      <c r="M545">
        <v>15.447138786315918</v>
      </c>
      <c r="N545">
        <v>44.162975311279297</v>
      </c>
      <c r="O545">
        <v>28.715835571289063</v>
      </c>
      <c r="P545">
        <v>1.8589744567871094</v>
      </c>
    </row>
    <row r="546" spans="1:16">
      <c r="A546">
        <v>129546103</v>
      </c>
      <c r="B546" t="s">
        <v>1506</v>
      </c>
      <c r="C546" t="s">
        <v>2194</v>
      </c>
      <c r="D546" t="s">
        <v>2630</v>
      </c>
      <c r="E546">
        <v>41777868</v>
      </c>
      <c r="F546">
        <v>31653040</v>
      </c>
      <c r="G546">
        <v>-10124828</v>
      </c>
      <c r="H546">
        <v>-0.24234908819198608</v>
      </c>
      <c r="I546">
        <v>412.5</v>
      </c>
      <c r="J546">
        <v>277.71096801757813</v>
      </c>
      <c r="K546">
        <v>-134.78903198242188</v>
      </c>
      <c r="L546">
        <v>-0.32676127552986145</v>
      </c>
      <c r="M546">
        <v>14.544645309448242</v>
      </c>
      <c r="N546">
        <v>21.946830749511719</v>
      </c>
      <c r="O546">
        <v>7.4021854400634766</v>
      </c>
      <c r="P546">
        <v>0.50892853736877441</v>
      </c>
    </row>
    <row r="547" spans="1:16">
      <c r="A547">
        <v>115222343</v>
      </c>
      <c r="B547" t="s">
        <v>1507</v>
      </c>
      <c r="C547" t="s">
        <v>2195</v>
      </c>
      <c r="D547" t="s">
        <v>2631</v>
      </c>
      <c r="E547">
        <v>3237810.5</v>
      </c>
      <c r="F547">
        <v>2018419.75</v>
      </c>
      <c r="G547">
        <v>-1219390.75</v>
      </c>
      <c r="H547">
        <v>-0.3766096830368042</v>
      </c>
      <c r="I547">
        <v>39</v>
      </c>
      <c r="J547">
        <v>17.857271194458008</v>
      </c>
      <c r="K547">
        <v>-21.142728805541992</v>
      </c>
      <c r="L547">
        <v>-0.54212123155593872</v>
      </c>
      <c r="M547">
        <v>13.171066284179688</v>
      </c>
      <c r="N547">
        <v>39.513198852539063</v>
      </c>
      <c r="O547">
        <v>26.342132568359375</v>
      </c>
      <c r="P547">
        <v>2</v>
      </c>
    </row>
    <row r="548" spans="1:16">
      <c r="A548">
        <v>126512960</v>
      </c>
      <c r="B548" t="s">
        <v>1508</v>
      </c>
      <c r="C548" t="s">
        <v>2196</v>
      </c>
      <c r="D548" t="s">
        <v>2631</v>
      </c>
      <c r="E548">
        <v>8889759</v>
      </c>
      <c r="F548">
        <v>6366136</v>
      </c>
      <c r="G548">
        <v>-2523623</v>
      </c>
      <c r="H548">
        <v>-0.28387978672981262</v>
      </c>
      <c r="I548">
        <v>69</v>
      </c>
      <c r="J548">
        <v>44.531299591064453</v>
      </c>
      <c r="K548">
        <v>-24.468700408935547</v>
      </c>
      <c r="L548">
        <v>-0.35461884737014771</v>
      </c>
      <c r="M548">
        <v>16.665891647338867</v>
      </c>
      <c r="N548">
        <v>26.810348510742188</v>
      </c>
      <c r="O548">
        <v>10.14445686340332</v>
      </c>
      <c r="P548">
        <v>0.60869574546813965</v>
      </c>
    </row>
    <row r="549" spans="1:16">
      <c r="A549">
        <v>160028259</v>
      </c>
      <c r="B549" t="s">
        <v>1509</v>
      </c>
      <c r="C549" t="s">
        <v>2197</v>
      </c>
      <c r="D549" t="s">
        <v>2631</v>
      </c>
      <c r="E549">
        <v>16932980</v>
      </c>
      <c r="F549">
        <v>8564265</v>
      </c>
      <c r="G549">
        <v>-8368715</v>
      </c>
      <c r="H549">
        <v>-0.49422577023506165</v>
      </c>
      <c r="I549">
        <v>132</v>
      </c>
      <c r="J549">
        <v>16.256114959716797</v>
      </c>
      <c r="K549">
        <v>-115.74388122558594</v>
      </c>
      <c r="L549">
        <v>-0.87684756517410278</v>
      </c>
      <c r="M549">
        <v>11.909444808959961</v>
      </c>
      <c r="N549">
        <v>171.49600219726563</v>
      </c>
      <c r="O549">
        <v>159.58656311035156</v>
      </c>
      <c r="P549">
        <v>13.399999618530273</v>
      </c>
    </row>
    <row r="550" spans="1:16">
      <c r="A550">
        <v>103020005</v>
      </c>
      <c r="B550" t="s">
        <v>1510</v>
      </c>
      <c r="C550" t="s">
        <v>2197</v>
      </c>
      <c r="D550" t="s">
        <v>2631</v>
      </c>
      <c r="E550">
        <v>6666891</v>
      </c>
      <c r="F550">
        <v>3781536</v>
      </c>
      <c r="G550">
        <v>-2885355</v>
      </c>
      <c r="H550">
        <v>-0.43278869986534119</v>
      </c>
      <c r="I550">
        <v>60.5</v>
      </c>
      <c r="J550">
        <v>12.696800231933594</v>
      </c>
      <c r="K550">
        <v>-47.803199768066406</v>
      </c>
      <c r="L550">
        <v>-0.79013556241989136</v>
      </c>
      <c r="M550">
        <v>13.439482688903809</v>
      </c>
      <c r="N550">
        <v>55.6778564453125</v>
      </c>
      <c r="O550">
        <v>42.238372802734375</v>
      </c>
      <c r="P550">
        <v>3.1428570747375488</v>
      </c>
    </row>
    <row r="551" spans="1:16">
      <c r="A551">
        <v>103024952</v>
      </c>
      <c r="B551" t="s">
        <v>1511</v>
      </c>
      <c r="C551" t="s">
        <v>2197</v>
      </c>
      <c r="D551" t="s">
        <v>2631</v>
      </c>
      <c r="E551">
        <v>6078392</v>
      </c>
      <c r="F551">
        <v>3068016</v>
      </c>
      <c r="G551">
        <v>-3010376</v>
      </c>
      <c r="H551">
        <v>-0.495258629322052</v>
      </c>
      <c r="I551">
        <v>53</v>
      </c>
      <c r="J551">
        <v>9.6430339813232422</v>
      </c>
      <c r="K551">
        <v>-43.356964111328125</v>
      </c>
      <c r="L551">
        <v>-0.81805592775344849</v>
      </c>
      <c r="M551">
        <v>11.662130355834961</v>
      </c>
      <c r="N551">
        <v>53.645801544189453</v>
      </c>
      <c r="O551">
        <v>41.983673095703125</v>
      </c>
      <c r="P551">
        <v>3.6000001430511475</v>
      </c>
    </row>
    <row r="552" spans="1:16">
      <c r="A552">
        <v>103020002</v>
      </c>
      <c r="B552" t="s">
        <v>1512</v>
      </c>
      <c r="C552" t="s">
        <v>2197</v>
      </c>
      <c r="D552" t="s">
        <v>2631</v>
      </c>
      <c r="E552">
        <v>11781120</v>
      </c>
      <c r="F552">
        <v>5752067</v>
      </c>
      <c r="G552">
        <v>-6029053</v>
      </c>
      <c r="H552">
        <v>-0.51175552606582642</v>
      </c>
      <c r="I552">
        <v>178</v>
      </c>
      <c r="J552">
        <v>16.132938385009766</v>
      </c>
      <c r="K552">
        <v>-161.8670654296875</v>
      </c>
      <c r="L552">
        <v>-0.90936553478240967</v>
      </c>
      <c r="M552">
        <v>10.815420150756836</v>
      </c>
      <c r="N552">
        <v>540.77099609375</v>
      </c>
      <c r="O552">
        <v>529.95556640625</v>
      </c>
      <c r="P552">
        <v>49</v>
      </c>
    </row>
    <row r="553" spans="1:16">
      <c r="A553">
        <v>103020003</v>
      </c>
      <c r="B553" t="s">
        <v>1513</v>
      </c>
      <c r="C553" t="s">
        <v>2197</v>
      </c>
      <c r="D553" t="s">
        <v>2631</v>
      </c>
      <c r="E553">
        <v>5471658</v>
      </c>
      <c r="F553">
        <v>3824336</v>
      </c>
      <c r="G553">
        <v>-1647322</v>
      </c>
      <c r="H553">
        <v>-0.30106449127197266</v>
      </c>
      <c r="I553">
        <v>52.5</v>
      </c>
      <c r="J553">
        <v>17.90058708190918</v>
      </c>
      <c r="K553">
        <v>-34.599411010742188</v>
      </c>
      <c r="L553">
        <v>-0.65903639793395996</v>
      </c>
      <c r="M553">
        <v>13.83811092376709</v>
      </c>
      <c r="N553">
        <v>31.135749816894531</v>
      </c>
      <c r="O553">
        <v>17.297637939453125</v>
      </c>
      <c r="P553">
        <v>1.25</v>
      </c>
    </row>
    <row r="554" spans="1:16">
      <c r="A554">
        <v>103020004</v>
      </c>
      <c r="B554" t="s">
        <v>1514</v>
      </c>
      <c r="C554" t="s">
        <v>2197</v>
      </c>
      <c r="D554" t="s">
        <v>2631</v>
      </c>
      <c r="E554">
        <v>13788945</v>
      </c>
      <c r="F554">
        <v>7345225</v>
      </c>
      <c r="G554">
        <v>-6443720</v>
      </c>
      <c r="H554">
        <v>-0.4673105776309967</v>
      </c>
      <c r="I554">
        <v>116.5</v>
      </c>
      <c r="J554">
        <v>14.123348236083984</v>
      </c>
      <c r="K554">
        <v>-102.37664794921875</v>
      </c>
      <c r="L554">
        <v>-0.87876951694488525</v>
      </c>
      <c r="M554">
        <v>11.529555320739746</v>
      </c>
      <c r="N554">
        <v>103.76599884033203</v>
      </c>
      <c r="O554">
        <v>92.236442565917969</v>
      </c>
      <c r="P554">
        <v>8</v>
      </c>
    </row>
    <row r="555" spans="1:16">
      <c r="A555">
        <v>103028192</v>
      </c>
      <c r="B555" t="s">
        <v>1515</v>
      </c>
      <c r="C555" t="s">
        <v>2197</v>
      </c>
      <c r="D555" t="s">
        <v>2631</v>
      </c>
      <c r="E555">
        <v>8650056</v>
      </c>
      <c r="F555">
        <v>3918709</v>
      </c>
      <c r="G555">
        <v>-4731347</v>
      </c>
      <c r="H555">
        <v>-0.54697299003601074</v>
      </c>
      <c r="I555">
        <v>56</v>
      </c>
      <c r="J555">
        <v>0</v>
      </c>
      <c r="K555">
        <v>-56</v>
      </c>
      <c r="L555">
        <v>-1</v>
      </c>
      <c r="M555">
        <v>15.003640174865723</v>
      </c>
    </row>
    <row r="556" spans="1:16">
      <c r="A556">
        <v>103024162</v>
      </c>
      <c r="B556" t="s">
        <v>1516</v>
      </c>
      <c r="C556" t="s">
        <v>2197</v>
      </c>
      <c r="D556" t="s">
        <v>2631</v>
      </c>
      <c r="E556">
        <v>5027068</v>
      </c>
      <c r="F556">
        <v>2665689</v>
      </c>
      <c r="G556">
        <v>-2361379</v>
      </c>
      <c r="H556">
        <v>-0.4697328507900238</v>
      </c>
      <c r="I556">
        <v>52.5</v>
      </c>
      <c r="J556">
        <v>9.7086429595947266</v>
      </c>
      <c r="K556">
        <v>-42.791358947753906</v>
      </c>
      <c r="L556">
        <v>-0.81507349014282227</v>
      </c>
      <c r="M556">
        <v>11.65782642364502</v>
      </c>
      <c r="N556">
        <v>134.06500244140625</v>
      </c>
      <c r="O556">
        <v>122.40717315673828</v>
      </c>
      <c r="P556">
        <v>10.5</v>
      </c>
    </row>
    <row r="557" spans="1:16">
      <c r="A557">
        <v>102027560</v>
      </c>
      <c r="B557" t="s">
        <v>1517</v>
      </c>
      <c r="C557" t="s">
        <v>2197</v>
      </c>
      <c r="D557" t="s">
        <v>2631</v>
      </c>
      <c r="E557">
        <v>8913086</v>
      </c>
      <c r="F557">
        <v>3281727.25</v>
      </c>
      <c r="G557">
        <v>-5631359</v>
      </c>
      <c r="H557">
        <v>-0.63180798292160034</v>
      </c>
      <c r="I557">
        <v>73.5</v>
      </c>
      <c r="J557">
        <v>9.2338438034057617</v>
      </c>
      <c r="K557">
        <v>-64.266159057617188</v>
      </c>
      <c r="L557">
        <v>-0.87436950206756592</v>
      </c>
      <c r="M557">
        <v>5.1132073402404785</v>
      </c>
      <c r="N557">
        <v>90.333335876464844</v>
      </c>
      <c r="O557">
        <v>85.220130920410156</v>
      </c>
      <c r="P557">
        <v>16.666667938232422</v>
      </c>
    </row>
    <row r="558" spans="1:16">
      <c r="A558">
        <v>106338003</v>
      </c>
      <c r="B558" t="s">
        <v>1518</v>
      </c>
      <c r="C558" t="s">
        <v>2198</v>
      </c>
      <c r="D558" t="s">
        <v>2632</v>
      </c>
      <c r="E558">
        <v>40314948</v>
      </c>
      <c r="F558">
        <v>25989852</v>
      </c>
      <c r="G558">
        <v>-14325096</v>
      </c>
      <c r="H558">
        <v>-0.35532963275909424</v>
      </c>
      <c r="I558">
        <v>366</v>
      </c>
      <c r="J558">
        <v>171.71693420410156</v>
      </c>
      <c r="K558">
        <v>-194.28306579589844</v>
      </c>
      <c r="L558">
        <v>-0.53082805871963501</v>
      </c>
      <c r="M558">
        <v>14.140039443969727</v>
      </c>
      <c r="N558">
        <v>33.283477783203125</v>
      </c>
      <c r="O558">
        <v>19.143438339233398</v>
      </c>
      <c r="P558">
        <v>1.3538461923599243</v>
      </c>
    </row>
    <row r="559" spans="1:16">
      <c r="A559">
        <v>128327303</v>
      </c>
      <c r="B559" t="s">
        <v>1519</v>
      </c>
      <c r="C559" t="s">
        <v>2199</v>
      </c>
      <c r="D559" t="s">
        <v>2632</v>
      </c>
      <c r="E559">
        <v>19387552</v>
      </c>
      <c r="F559">
        <v>10781314</v>
      </c>
      <c r="G559">
        <v>-8606238</v>
      </c>
      <c r="H559">
        <v>-0.44390535354614258</v>
      </c>
      <c r="I559">
        <v>163.5</v>
      </c>
      <c r="J559">
        <v>61.044136047363281</v>
      </c>
      <c r="K559">
        <v>-102.45586395263672</v>
      </c>
      <c r="L559">
        <v>-0.62664139270782471</v>
      </c>
      <c r="M559">
        <v>12.119388580322266</v>
      </c>
      <c r="N559">
        <v>31.164142608642578</v>
      </c>
      <c r="O559">
        <v>19.044754028320313</v>
      </c>
      <c r="P559">
        <v>1.571428656578064</v>
      </c>
    </row>
    <row r="560" spans="1:16">
      <c r="A560">
        <v>103027753</v>
      </c>
      <c r="B560" t="s">
        <v>1520</v>
      </c>
      <c r="C560" t="s">
        <v>2200</v>
      </c>
      <c r="D560" t="s">
        <v>2632</v>
      </c>
      <c r="E560">
        <v>52223416</v>
      </c>
      <c r="F560">
        <v>26421970</v>
      </c>
      <c r="G560">
        <v>-25801446</v>
      </c>
      <c r="H560">
        <v>-0.49405893683433533</v>
      </c>
      <c r="I560">
        <v>276.5</v>
      </c>
      <c r="J560">
        <v>75.608123779296875</v>
      </c>
      <c r="K560">
        <v>-200.89187622070313</v>
      </c>
      <c r="L560">
        <v>-0.72655290365219116</v>
      </c>
      <c r="M560">
        <v>13.122782707214355</v>
      </c>
      <c r="N560">
        <v>50.764446258544922</v>
      </c>
      <c r="O560">
        <v>37.64166259765625</v>
      </c>
      <c r="P560">
        <v>2.8684208393096924</v>
      </c>
    </row>
    <row r="561" spans="1:16">
      <c r="A561">
        <v>122098403</v>
      </c>
      <c r="B561" t="s">
        <v>1521</v>
      </c>
      <c r="C561" t="s">
        <v>2201</v>
      </c>
      <c r="D561" t="s">
        <v>2632</v>
      </c>
      <c r="E561">
        <v>112807776</v>
      </c>
      <c r="F561">
        <v>65038792</v>
      </c>
      <c r="G561">
        <v>-47768984</v>
      </c>
      <c r="H561">
        <v>-0.42345470190048218</v>
      </c>
      <c r="I561">
        <v>563</v>
      </c>
      <c r="J561">
        <v>210.62924194335938</v>
      </c>
      <c r="K561">
        <v>-352.37075805664063</v>
      </c>
      <c r="L561">
        <v>-0.62588053941726685</v>
      </c>
      <c r="M561">
        <v>17.68366813659668</v>
      </c>
      <c r="N561">
        <v>49.380809783935547</v>
      </c>
      <c r="O561">
        <v>31.697141647338867</v>
      </c>
      <c r="P561">
        <v>1.7924528121948242</v>
      </c>
    </row>
    <row r="562" spans="1:16">
      <c r="A562">
        <v>125237603</v>
      </c>
      <c r="B562" t="s">
        <v>1522</v>
      </c>
      <c r="C562" t="s">
        <v>2202</v>
      </c>
      <c r="D562" t="s">
        <v>2632</v>
      </c>
      <c r="E562">
        <v>100362480</v>
      </c>
      <c r="F562">
        <v>42621788</v>
      </c>
      <c r="G562">
        <v>-57740692</v>
      </c>
      <c r="H562">
        <v>-0.5753214955329895</v>
      </c>
      <c r="I562">
        <v>632</v>
      </c>
      <c r="J562">
        <v>147.35333251953125</v>
      </c>
      <c r="K562">
        <v>-484.64666748046875</v>
      </c>
      <c r="L562">
        <v>-0.76684600114822388</v>
      </c>
      <c r="M562">
        <v>13.502577781677246</v>
      </c>
      <c r="N562">
        <v>53.260166168212891</v>
      </c>
      <c r="O562">
        <v>39.757587432861328</v>
      </c>
      <c r="P562">
        <v>2.9444444179534912</v>
      </c>
    </row>
    <row r="563" spans="1:16">
      <c r="A563">
        <v>115227871</v>
      </c>
      <c r="B563" t="s">
        <v>1523</v>
      </c>
      <c r="C563" t="s">
        <v>2203</v>
      </c>
      <c r="D563" t="s">
        <v>2633</v>
      </c>
      <c r="E563">
        <v>55253136</v>
      </c>
      <c r="F563">
        <v>33447194</v>
      </c>
      <c r="G563">
        <v>-21805942</v>
      </c>
      <c r="H563">
        <v>-0.39465528726577759</v>
      </c>
      <c r="I563">
        <v>300</v>
      </c>
      <c r="J563">
        <v>83.534217834472656</v>
      </c>
      <c r="K563">
        <v>-216.46578979492188</v>
      </c>
      <c r="L563">
        <v>-0.72155261039733887</v>
      </c>
      <c r="M563">
        <v>19.67620849609375</v>
      </c>
      <c r="N563">
        <v>72.965934753417969</v>
      </c>
      <c r="O563">
        <v>53.289726257324219</v>
      </c>
      <c r="P563">
        <v>2.7083330154418945</v>
      </c>
    </row>
    <row r="564" spans="1:16">
      <c r="A564">
        <v>114067107</v>
      </c>
      <c r="B564" t="s">
        <v>1524</v>
      </c>
      <c r="C564" t="s">
        <v>2204</v>
      </c>
      <c r="D564" t="s">
        <v>2634</v>
      </c>
      <c r="E564">
        <v>9839278</v>
      </c>
      <c r="F564">
        <v>10818643</v>
      </c>
      <c r="G564">
        <v>979365</v>
      </c>
      <c r="H564">
        <v>9.9536269903182983E-2</v>
      </c>
      <c r="I564">
        <v>77.5</v>
      </c>
      <c r="J564">
        <v>77.5</v>
      </c>
      <c r="K564">
        <v>0</v>
      </c>
      <c r="L564">
        <v>0</v>
      </c>
      <c r="M564">
        <v>34.9375</v>
      </c>
      <c r="N564">
        <v>34.9375</v>
      </c>
      <c r="O564">
        <v>0</v>
      </c>
      <c r="P564">
        <v>0</v>
      </c>
    </row>
    <row r="565" spans="1:16">
      <c r="A565">
        <v>114067002</v>
      </c>
      <c r="B565" t="s">
        <v>1525</v>
      </c>
      <c r="C565" t="s">
        <v>2204</v>
      </c>
      <c r="D565" t="s">
        <v>2635</v>
      </c>
      <c r="E565">
        <v>277584256</v>
      </c>
      <c r="F565">
        <v>215747136</v>
      </c>
      <c r="G565">
        <v>-61837120</v>
      </c>
      <c r="H565">
        <v>-0.22276882827281952</v>
      </c>
      <c r="I565">
        <v>1987</v>
      </c>
      <c r="J565">
        <v>1252.05859375</v>
      </c>
      <c r="K565">
        <v>-734.94140625</v>
      </c>
      <c r="L565">
        <v>-0.36987489461898804</v>
      </c>
      <c r="M565">
        <v>18.368692398071289</v>
      </c>
      <c r="N565">
        <v>30.444683074951172</v>
      </c>
      <c r="O565">
        <v>12.075990676879883</v>
      </c>
      <c r="P565">
        <v>0.65742242336273193</v>
      </c>
    </row>
    <row r="566" spans="1:16">
      <c r="A566">
        <v>112675503</v>
      </c>
      <c r="B566" t="s">
        <v>1526</v>
      </c>
      <c r="C566" t="s">
        <v>2205</v>
      </c>
      <c r="D566" t="s">
        <v>2635</v>
      </c>
      <c r="E566">
        <v>103806888</v>
      </c>
      <c r="F566">
        <v>72655904</v>
      </c>
      <c r="G566">
        <v>-31150984</v>
      </c>
      <c r="H566">
        <v>-0.30008590221405029</v>
      </c>
      <c r="I566">
        <v>663</v>
      </c>
      <c r="J566">
        <v>328.69384765625</v>
      </c>
      <c r="K566">
        <v>-334.30615234375</v>
      </c>
      <c r="L566">
        <v>-0.50423252582550049</v>
      </c>
      <c r="M566">
        <v>15.93488597869873</v>
      </c>
      <c r="N566">
        <v>30.87384033203125</v>
      </c>
      <c r="O566">
        <v>14.93895435333252</v>
      </c>
      <c r="P566">
        <v>0.93749994039535522</v>
      </c>
    </row>
    <row r="567" spans="1:16">
      <c r="A567">
        <v>106168003</v>
      </c>
      <c r="B567" t="s">
        <v>1527</v>
      </c>
      <c r="C567" t="s">
        <v>2206</v>
      </c>
      <c r="D567" t="s">
        <v>2635</v>
      </c>
      <c r="E567">
        <v>17467600</v>
      </c>
      <c r="F567">
        <v>12336890</v>
      </c>
      <c r="G567">
        <v>-5130710</v>
      </c>
      <c r="H567">
        <v>-0.29372724890708923</v>
      </c>
      <c r="I567">
        <v>137.5</v>
      </c>
      <c r="J567">
        <v>76.619964599609375</v>
      </c>
      <c r="K567">
        <v>-60.880035400390625</v>
      </c>
      <c r="L567">
        <v>-0.44276389479637146</v>
      </c>
      <c r="M567">
        <v>15.267386436462402</v>
      </c>
      <c r="N567">
        <v>26.023954391479492</v>
      </c>
      <c r="O567">
        <v>10.75656795501709</v>
      </c>
      <c r="P567">
        <v>0.70454549789428711</v>
      </c>
    </row>
    <row r="568" spans="1:16">
      <c r="A568">
        <v>124153350</v>
      </c>
      <c r="B568" t="s">
        <v>1528</v>
      </c>
      <c r="C568" t="s">
        <v>2207</v>
      </c>
      <c r="D568" t="s">
        <v>2636</v>
      </c>
      <c r="E568">
        <v>18247586</v>
      </c>
      <c r="F568">
        <v>9924562</v>
      </c>
      <c r="G568">
        <v>-8323024</v>
      </c>
      <c r="H568">
        <v>-0.4561164379119873</v>
      </c>
      <c r="I568">
        <v>139.5</v>
      </c>
      <c r="J568">
        <v>45.605495452880859</v>
      </c>
      <c r="K568">
        <v>-93.894500732421875</v>
      </c>
      <c r="L568">
        <v>-0.67307883501052856</v>
      </c>
      <c r="M568">
        <v>11.933920860290527</v>
      </c>
      <c r="N568">
        <v>45.66021728515625</v>
      </c>
      <c r="O568">
        <v>33.726295471191406</v>
      </c>
      <c r="P568">
        <v>2.8260867595672607</v>
      </c>
    </row>
    <row r="569" spans="1:16">
      <c r="A569">
        <v>104435303</v>
      </c>
      <c r="B569" t="s">
        <v>1529</v>
      </c>
      <c r="C569" t="s">
        <v>2208</v>
      </c>
      <c r="D569" t="s">
        <v>2637</v>
      </c>
      <c r="E569">
        <v>20370848</v>
      </c>
      <c r="F569">
        <v>11412883</v>
      </c>
      <c r="G569">
        <v>-8957965</v>
      </c>
      <c r="H569">
        <v>-0.43974432349205017</v>
      </c>
      <c r="I569">
        <v>139.5</v>
      </c>
      <c r="J569">
        <v>65.692657470703125</v>
      </c>
      <c r="K569">
        <v>-73.807342529296875</v>
      </c>
      <c r="L569">
        <v>-0.52908492088317871</v>
      </c>
      <c r="M569">
        <v>12.839455604553223</v>
      </c>
      <c r="N569">
        <v>26.69255256652832</v>
      </c>
      <c r="O569">
        <v>13.853096961975098</v>
      </c>
      <c r="P569">
        <v>1.0789474248886108</v>
      </c>
    </row>
    <row r="570" spans="1:16">
      <c r="A570">
        <v>126510008</v>
      </c>
      <c r="B570" t="s">
        <v>1530</v>
      </c>
      <c r="C570" t="s">
        <v>2209</v>
      </c>
      <c r="D570" t="s">
        <v>2638</v>
      </c>
      <c r="E570">
        <v>7265490</v>
      </c>
      <c r="F570">
        <v>5290550</v>
      </c>
      <c r="G570">
        <v>-1974940</v>
      </c>
      <c r="H570">
        <v>-0.27182474732398987</v>
      </c>
      <c r="I570">
        <v>45.5</v>
      </c>
      <c r="J570">
        <v>25.413848876953125</v>
      </c>
      <c r="K570">
        <v>-20.086151123046875</v>
      </c>
      <c r="L570">
        <v>-0.44145387411117554</v>
      </c>
      <c r="M570">
        <v>20.582653045654297</v>
      </c>
      <c r="N570">
        <v>47.340099334716797</v>
      </c>
      <c r="O570">
        <v>26.7574462890625</v>
      </c>
      <c r="P570">
        <v>1.2999998331069946</v>
      </c>
    </row>
    <row r="571" spans="1:16">
      <c r="A571">
        <v>108116503</v>
      </c>
      <c r="B571" t="s">
        <v>1531</v>
      </c>
      <c r="C571" t="s">
        <v>2210</v>
      </c>
      <c r="D571" t="s">
        <v>2639</v>
      </c>
      <c r="E571">
        <v>23123826</v>
      </c>
      <c r="F571">
        <v>18893822</v>
      </c>
      <c r="G571">
        <v>-4230004</v>
      </c>
      <c r="H571">
        <v>-0.18292838335037231</v>
      </c>
      <c r="I571">
        <v>142</v>
      </c>
      <c r="J571">
        <v>95.021697998046875</v>
      </c>
      <c r="K571">
        <v>-46.978302001953125</v>
      </c>
      <c r="L571">
        <v>-0.33083310723304749</v>
      </c>
      <c r="M571">
        <v>15.36278247833252</v>
      </c>
      <c r="N571">
        <v>22.166299819946289</v>
      </c>
      <c r="O571">
        <v>6.8035173416137695</v>
      </c>
      <c r="P571">
        <v>0.44285711646080017</v>
      </c>
    </row>
    <row r="572" spans="1:16">
      <c r="A572">
        <v>109246003</v>
      </c>
      <c r="B572" t="s">
        <v>1532</v>
      </c>
      <c r="C572" t="s">
        <v>2211</v>
      </c>
      <c r="D572" t="s">
        <v>2639</v>
      </c>
      <c r="E572">
        <v>14336585</v>
      </c>
      <c r="F572">
        <v>10239826</v>
      </c>
      <c r="G572">
        <v>-4096759</v>
      </c>
      <c r="H572">
        <v>-0.28575557470321655</v>
      </c>
      <c r="I572">
        <v>104</v>
      </c>
      <c r="J572">
        <v>64.605949401855469</v>
      </c>
      <c r="K572">
        <v>-39.394050598144531</v>
      </c>
      <c r="L572">
        <v>-0.37878894805908203</v>
      </c>
      <c r="M572">
        <v>13.774033546447754</v>
      </c>
      <c r="N572">
        <v>23.219085693359375</v>
      </c>
      <c r="O572">
        <v>9.4450521469116211</v>
      </c>
      <c r="P572">
        <v>0.68571430444717407</v>
      </c>
    </row>
    <row r="573" spans="1:16">
      <c r="A573">
        <v>125237702</v>
      </c>
      <c r="B573" t="s">
        <v>1533</v>
      </c>
      <c r="C573" t="s">
        <v>2212</v>
      </c>
      <c r="D573" t="s">
        <v>2639</v>
      </c>
      <c r="E573">
        <v>117811944</v>
      </c>
      <c r="F573">
        <v>66541340</v>
      </c>
      <c r="G573">
        <v>-51270604</v>
      </c>
      <c r="H573">
        <v>-0.43519020080566406</v>
      </c>
      <c r="I573">
        <v>843.5</v>
      </c>
      <c r="J573">
        <v>331.17724609375</v>
      </c>
      <c r="K573">
        <v>-512.32275390625</v>
      </c>
      <c r="L573">
        <v>-0.60737729072570801</v>
      </c>
      <c r="M573">
        <v>14.585931777954102</v>
      </c>
      <c r="N573">
        <v>40.111312866210938</v>
      </c>
      <c r="O573">
        <v>25.525381088256836</v>
      </c>
      <c r="P573">
        <v>1.75</v>
      </c>
    </row>
    <row r="574" spans="1:16">
      <c r="A574">
        <v>101637002</v>
      </c>
      <c r="B574" t="s">
        <v>1534</v>
      </c>
      <c r="C574" t="s">
        <v>2213</v>
      </c>
      <c r="D574" t="s">
        <v>2639</v>
      </c>
      <c r="E574">
        <v>47713572</v>
      </c>
      <c r="F574">
        <v>32358102</v>
      </c>
      <c r="G574">
        <v>-15355470</v>
      </c>
      <c r="H574">
        <v>-0.32182604074478149</v>
      </c>
      <c r="I574">
        <v>372.5</v>
      </c>
      <c r="J574">
        <v>194.47555541992188</v>
      </c>
      <c r="K574">
        <v>-178.02444458007813</v>
      </c>
      <c r="L574">
        <v>-0.47791796922683716</v>
      </c>
      <c r="M574">
        <v>14.977860450744629</v>
      </c>
      <c r="N574">
        <v>26.90467643737793</v>
      </c>
      <c r="O574">
        <v>11.926815986633301</v>
      </c>
      <c r="P574">
        <v>0.79629635810852051</v>
      </c>
    </row>
    <row r="575" spans="1:16">
      <c r="A575">
        <v>128321103</v>
      </c>
      <c r="B575" t="s">
        <v>1535</v>
      </c>
      <c r="C575" t="s">
        <v>2214</v>
      </c>
      <c r="D575" t="s">
        <v>2639</v>
      </c>
      <c r="E575">
        <v>32907398</v>
      </c>
      <c r="F575">
        <v>18617752</v>
      </c>
      <c r="G575">
        <v>-14289646</v>
      </c>
      <c r="H575">
        <v>-0.43423810601234436</v>
      </c>
      <c r="I575">
        <v>218</v>
      </c>
      <c r="J575">
        <v>81.813018798828125</v>
      </c>
      <c r="K575">
        <v>-136.18698120117188</v>
      </c>
      <c r="L575">
        <v>-0.62471091747283936</v>
      </c>
      <c r="M575">
        <v>12.593500137329102</v>
      </c>
      <c r="N575">
        <v>32.852607727050781</v>
      </c>
      <c r="O575">
        <v>20.25910758972168</v>
      </c>
      <c r="P575">
        <v>1.6086955070495605</v>
      </c>
    </row>
    <row r="576" spans="1:16">
      <c r="A576">
        <v>127045853</v>
      </c>
      <c r="B576" t="s">
        <v>1536</v>
      </c>
      <c r="C576" t="s">
        <v>2215</v>
      </c>
      <c r="D576" t="s">
        <v>2639</v>
      </c>
      <c r="E576">
        <v>24881998</v>
      </c>
      <c r="F576">
        <v>15838654</v>
      </c>
      <c r="G576">
        <v>-9043344</v>
      </c>
      <c r="H576">
        <v>-0.36344927549362183</v>
      </c>
      <c r="I576">
        <v>176</v>
      </c>
      <c r="J576">
        <v>87.768478393554688</v>
      </c>
      <c r="K576">
        <v>-88.231521606445313</v>
      </c>
      <c r="L576">
        <v>-0.50131547451019287</v>
      </c>
      <c r="M576">
        <v>14.742071151733398</v>
      </c>
      <c r="N576">
        <v>29.484142303466797</v>
      </c>
      <c r="O576">
        <v>14.742071151733398</v>
      </c>
      <c r="P576">
        <v>1</v>
      </c>
    </row>
    <row r="577" spans="1:16">
      <c r="A577">
        <v>119357003</v>
      </c>
      <c r="B577" t="s">
        <v>1537</v>
      </c>
      <c r="C577" t="s">
        <v>2216</v>
      </c>
      <c r="D577" t="s">
        <v>2639</v>
      </c>
      <c r="E577">
        <v>27124388</v>
      </c>
      <c r="F577">
        <v>17540872</v>
      </c>
      <c r="G577">
        <v>-9583516</v>
      </c>
      <c r="H577">
        <v>-0.35331732034683228</v>
      </c>
      <c r="I577">
        <v>190.5</v>
      </c>
      <c r="J577">
        <v>89.315940856933594</v>
      </c>
      <c r="K577">
        <v>-101.18405914306641</v>
      </c>
      <c r="L577">
        <v>-0.53114992380142212</v>
      </c>
      <c r="M577">
        <v>14.470302581787109</v>
      </c>
      <c r="N577">
        <v>30.926725387573242</v>
      </c>
      <c r="O577">
        <v>16.456422805786133</v>
      </c>
      <c r="P577">
        <v>1.1372549533843994</v>
      </c>
    </row>
    <row r="578" spans="1:16">
      <c r="A578">
        <v>106000000</v>
      </c>
      <c r="B578" t="s">
        <v>1538</v>
      </c>
      <c r="C578" t="s">
        <v>2217</v>
      </c>
      <c r="D578" t="s">
        <v>2640</v>
      </c>
      <c r="E578">
        <v>27704658</v>
      </c>
      <c r="F578">
        <v>16573369</v>
      </c>
      <c r="G578">
        <v>-11131289</v>
      </c>
      <c r="H578">
        <v>-0.40178403258323669</v>
      </c>
      <c r="I578">
        <v>176.5</v>
      </c>
      <c r="J578">
        <v>94.685394287109375</v>
      </c>
      <c r="K578">
        <v>-81.814605712890625</v>
      </c>
      <c r="L578">
        <v>-0.46353885531425476</v>
      </c>
      <c r="M578">
        <v>2.1282050609588623</v>
      </c>
      <c r="N578">
        <v>4.0487804412841797</v>
      </c>
      <c r="O578">
        <v>1.9205753803253174</v>
      </c>
      <c r="P578">
        <v>0.90243905782699585</v>
      </c>
    </row>
    <row r="579" spans="1:16">
      <c r="A579">
        <v>103028203</v>
      </c>
      <c r="B579" t="s">
        <v>1539</v>
      </c>
      <c r="C579" t="s">
        <v>2218</v>
      </c>
      <c r="D579" t="s">
        <v>2641</v>
      </c>
      <c r="E579">
        <v>24662260</v>
      </c>
      <c r="F579">
        <v>13326430</v>
      </c>
      <c r="G579">
        <v>-11335830</v>
      </c>
      <c r="H579">
        <v>-0.45964279770851135</v>
      </c>
      <c r="I579">
        <v>130</v>
      </c>
      <c r="J579">
        <v>47.158889770507813</v>
      </c>
      <c r="K579">
        <v>-82.841110229492188</v>
      </c>
      <c r="L579">
        <v>-0.63723933696746826</v>
      </c>
      <c r="M579">
        <v>13.313076019287109</v>
      </c>
      <c r="N579">
        <v>35.057765960693359</v>
      </c>
      <c r="O579">
        <v>21.74468994140625</v>
      </c>
      <c r="P579">
        <v>1.6333333253860474</v>
      </c>
    </row>
    <row r="580" spans="1:16">
      <c r="A580">
        <v>105252920</v>
      </c>
      <c r="B580" t="s">
        <v>1540</v>
      </c>
      <c r="C580" t="s">
        <v>2219</v>
      </c>
      <c r="D580" t="s">
        <v>2642</v>
      </c>
      <c r="E580">
        <v>6861937.5</v>
      </c>
      <c r="F580">
        <v>5090473</v>
      </c>
      <c r="G580">
        <v>-1771464.5</v>
      </c>
      <c r="H580">
        <v>-0.25815805792808533</v>
      </c>
      <c r="I580">
        <v>57.5</v>
      </c>
      <c r="J580">
        <v>34.012126922607422</v>
      </c>
      <c r="K580">
        <v>-23.487873077392578</v>
      </c>
      <c r="L580">
        <v>-0.40848475694656372</v>
      </c>
      <c r="M580">
        <v>15.432281494140625</v>
      </c>
      <c r="N580">
        <v>25.9912109375</v>
      </c>
      <c r="O580">
        <v>10.558929443359375</v>
      </c>
      <c r="P580">
        <v>0.68421053886413574</v>
      </c>
    </row>
    <row r="581" spans="1:16">
      <c r="A581">
        <v>121393330</v>
      </c>
      <c r="B581" t="s">
        <v>1541</v>
      </c>
      <c r="C581" t="s">
        <v>2220</v>
      </c>
      <c r="D581" t="s">
        <v>2642</v>
      </c>
      <c r="E581">
        <v>8200735</v>
      </c>
      <c r="F581">
        <v>6388470</v>
      </c>
      <c r="G581">
        <v>-1812265</v>
      </c>
      <c r="H581">
        <v>-0.22098812460899353</v>
      </c>
      <c r="I581">
        <v>98.5</v>
      </c>
      <c r="J581">
        <v>68.235069274902344</v>
      </c>
      <c r="K581">
        <v>-30.264930725097656</v>
      </c>
      <c r="L581">
        <v>-0.30725818872451782</v>
      </c>
      <c r="M581">
        <v>12.311280250549316</v>
      </c>
      <c r="N581">
        <v>18.653453826904297</v>
      </c>
      <c r="O581">
        <v>6.3421735763549805</v>
      </c>
      <c r="P581">
        <v>0.51515144109725952</v>
      </c>
    </row>
    <row r="582" spans="1:16">
      <c r="A582">
        <v>127046903</v>
      </c>
      <c r="B582" t="s">
        <v>1542</v>
      </c>
      <c r="C582" t="s">
        <v>2221</v>
      </c>
      <c r="D582" t="s">
        <v>2643</v>
      </c>
      <c r="E582">
        <v>17297370</v>
      </c>
      <c r="F582">
        <v>9563715</v>
      </c>
      <c r="G582">
        <v>-7733655</v>
      </c>
      <c r="H582">
        <v>-0.44710004329681396</v>
      </c>
      <c r="I582">
        <v>125</v>
      </c>
      <c r="J582">
        <v>45.2572021484375</v>
      </c>
      <c r="K582">
        <v>-79.7427978515625</v>
      </c>
      <c r="L582">
        <v>-0.63794237375259399</v>
      </c>
      <c r="M582">
        <v>12.92585277557373</v>
      </c>
      <c r="N582">
        <v>39.423851013183594</v>
      </c>
      <c r="O582">
        <v>26.497997283935547</v>
      </c>
      <c r="P582">
        <v>2.0499999523162842</v>
      </c>
    </row>
    <row r="583" spans="1:16">
      <c r="A583">
        <v>108566303</v>
      </c>
      <c r="B583" t="s">
        <v>1543</v>
      </c>
      <c r="C583" t="s">
        <v>2222</v>
      </c>
      <c r="D583" t="s">
        <v>2643</v>
      </c>
      <c r="E583">
        <v>11466281</v>
      </c>
      <c r="F583">
        <v>7586975.5</v>
      </c>
      <c r="G583">
        <v>-3879305.5</v>
      </c>
      <c r="H583">
        <v>-0.33832290768623352</v>
      </c>
      <c r="I583">
        <v>91.5</v>
      </c>
      <c r="J583">
        <v>45.717155456542969</v>
      </c>
      <c r="K583">
        <v>-45.782844543457031</v>
      </c>
      <c r="L583">
        <v>-0.5003589391708374</v>
      </c>
      <c r="M583">
        <v>13.170000076293945</v>
      </c>
      <c r="N583">
        <v>30.348260879516602</v>
      </c>
      <c r="O583">
        <v>17.178260803222656</v>
      </c>
      <c r="P583">
        <v>1.3043478727340698</v>
      </c>
    </row>
    <row r="584" spans="1:16">
      <c r="A584">
        <v>125237903</v>
      </c>
      <c r="B584" t="s">
        <v>1544</v>
      </c>
      <c r="C584" t="s">
        <v>2223</v>
      </c>
      <c r="D584" t="s">
        <v>2643</v>
      </c>
      <c r="E584">
        <v>98870352</v>
      </c>
      <c r="F584">
        <v>42724176</v>
      </c>
      <c r="G584">
        <v>-56146176</v>
      </c>
      <c r="H584">
        <v>-0.56787675619125366</v>
      </c>
      <c r="I584">
        <v>614.5</v>
      </c>
      <c r="J584">
        <v>149.21331787109375</v>
      </c>
      <c r="K584">
        <v>-465.28668212890625</v>
      </c>
      <c r="L584">
        <v>-0.75717931985855103</v>
      </c>
      <c r="M584">
        <v>14.059915542602539</v>
      </c>
      <c r="N584">
        <v>58.073566436767578</v>
      </c>
      <c r="O584">
        <v>44.013648986816406</v>
      </c>
      <c r="P584">
        <v>3.1304349899291992</v>
      </c>
    </row>
    <row r="585" spans="1:16">
      <c r="A585">
        <v>126510001</v>
      </c>
      <c r="B585" t="s">
        <v>1545</v>
      </c>
      <c r="C585" t="s">
        <v>2224</v>
      </c>
      <c r="D585" t="s">
        <v>2644</v>
      </c>
      <c r="E585">
        <v>11233700</v>
      </c>
      <c r="F585">
        <v>8018191</v>
      </c>
      <c r="G585">
        <v>-3215509</v>
      </c>
      <c r="H585">
        <v>-0.28623774647712708</v>
      </c>
      <c r="I585">
        <v>73</v>
      </c>
      <c r="J585">
        <v>34.637447357177734</v>
      </c>
      <c r="K585">
        <v>-38.362552642822266</v>
      </c>
      <c r="L585">
        <v>-0.52551442384719849</v>
      </c>
      <c r="M585">
        <v>16.214023590087891</v>
      </c>
      <c r="N585">
        <v>41.011940002441406</v>
      </c>
      <c r="O585">
        <v>24.797916412353516</v>
      </c>
      <c r="P585">
        <v>1.5294116735458374</v>
      </c>
    </row>
    <row r="586" spans="1:16">
      <c r="A586">
        <v>116606707</v>
      </c>
      <c r="B586" t="s">
        <v>1546</v>
      </c>
      <c r="C586" t="s">
        <v>2225</v>
      </c>
      <c r="D586" t="s">
        <v>2645</v>
      </c>
      <c r="E586">
        <v>7317191.5</v>
      </c>
      <c r="F586">
        <v>3016219.5</v>
      </c>
      <c r="G586">
        <v>-4300972</v>
      </c>
      <c r="H586">
        <v>-0.58779001235961914</v>
      </c>
      <c r="I586">
        <v>47</v>
      </c>
      <c r="J586">
        <v>7.0119228363037109</v>
      </c>
      <c r="K586">
        <v>-39.988075256347656</v>
      </c>
      <c r="L586">
        <v>-0.85081011056900024</v>
      </c>
      <c r="M586">
        <v>13.565217018127441</v>
      </c>
      <c r="N586">
        <v>78</v>
      </c>
      <c r="O586">
        <v>64.434783935546875</v>
      </c>
      <c r="P586">
        <v>4.75</v>
      </c>
    </row>
    <row r="587" spans="1:16">
      <c r="A587">
        <v>129546803</v>
      </c>
      <c r="B587" t="s">
        <v>1547</v>
      </c>
      <c r="C587" t="s">
        <v>2226</v>
      </c>
      <c r="D587" t="s">
        <v>2646</v>
      </c>
      <c r="E587">
        <v>15888184</v>
      </c>
      <c r="F587">
        <v>13524054</v>
      </c>
      <c r="G587">
        <v>-2364130</v>
      </c>
      <c r="H587">
        <v>-0.14879800379276276</v>
      </c>
      <c r="I587">
        <v>68.5</v>
      </c>
      <c r="J587">
        <v>48.630599975585938</v>
      </c>
      <c r="K587">
        <v>-19.869400024414063</v>
      </c>
      <c r="L587">
        <v>-0.2900642454624176</v>
      </c>
      <c r="M587">
        <v>20.675769805908203</v>
      </c>
      <c r="N587">
        <v>31.013654708862305</v>
      </c>
      <c r="O587">
        <v>10.337884902954102</v>
      </c>
      <c r="P587">
        <v>0.5</v>
      </c>
    </row>
    <row r="588" spans="1:16">
      <c r="A588">
        <v>109248003</v>
      </c>
      <c r="B588" t="s">
        <v>1548</v>
      </c>
      <c r="C588" t="s">
        <v>2227</v>
      </c>
      <c r="D588" t="s">
        <v>2646</v>
      </c>
      <c r="E588">
        <v>28645242</v>
      </c>
      <c r="F588">
        <v>24298460</v>
      </c>
      <c r="G588">
        <v>-4346782</v>
      </c>
      <c r="H588">
        <v>-0.15174533426761627</v>
      </c>
      <c r="I588">
        <v>229.5</v>
      </c>
      <c r="J588">
        <v>175.62094116210938</v>
      </c>
      <c r="K588">
        <v>-53.879058837890625</v>
      </c>
      <c r="L588">
        <v>-0.23476713895797729</v>
      </c>
      <c r="M588">
        <v>14.96491813659668</v>
      </c>
      <c r="N588">
        <v>20.202640533447266</v>
      </c>
      <c r="O588">
        <v>5.2377223968505859</v>
      </c>
      <c r="P588">
        <v>0.35000008344650269</v>
      </c>
    </row>
    <row r="589" spans="1:16">
      <c r="A589">
        <v>121395603</v>
      </c>
      <c r="B589" t="s">
        <v>1549</v>
      </c>
      <c r="C589" t="s">
        <v>2228</v>
      </c>
      <c r="D589" t="s">
        <v>2646</v>
      </c>
      <c r="E589">
        <v>52039624</v>
      </c>
      <c r="F589">
        <v>35061008</v>
      </c>
      <c r="G589">
        <v>-16978616</v>
      </c>
      <c r="H589">
        <v>-0.32626321911811829</v>
      </c>
      <c r="I589">
        <v>224.5</v>
      </c>
      <c r="J589">
        <v>78.372306823730469</v>
      </c>
      <c r="K589">
        <v>-146.127685546875</v>
      </c>
      <c r="L589">
        <v>-0.65090280771255493</v>
      </c>
      <c r="M589">
        <v>14.619196891784668</v>
      </c>
      <c r="N589">
        <v>38.009910583496094</v>
      </c>
      <c r="O589">
        <v>23.390712738037109</v>
      </c>
      <c r="P589">
        <v>1.5999999046325684</v>
      </c>
    </row>
    <row r="590" spans="1:16">
      <c r="A590">
        <v>108567004</v>
      </c>
      <c r="B590" t="s">
        <v>1550</v>
      </c>
      <c r="C590" t="s">
        <v>2229</v>
      </c>
      <c r="D590" t="s">
        <v>2646</v>
      </c>
      <c r="E590">
        <v>4954609.5</v>
      </c>
      <c r="F590">
        <v>3383902.75</v>
      </c>
      <c r="G590">
        <v>-1570706.75</v>
      </c>
      <c r="H590">
        <v>-0.31701928377151489</v>
      </c>
      <c r="I590">
        <v>50</v>
      </c>
      <c r="J590">
        <v>26.222217559814453</v>
      </c>
      <c r="K590">
        <v>-23.777782440185547</v>
      </c>
      <c r="L590">
        <v>-0.4755556583404541</v>
      </c>
      <c r="M590">
        <v>8.3909683227539063</v>
      </c>
      <c r="N590">
        <v>16.781936645507813</v>
      </c>
      <c r="O590">
        <v>8.3909683227539063</v>
      </c>
      <c r="P590">
        <v>1</v>
      </c>
    </row>
    <row r="591" spans="1:16">
      <c r="A591">
        <v>114514135</v>
      </c>
      <c r="B591" t="s">
        <v>1551</v>
      </c>
      <c r="C591" t="s">
        <v>2230</v>
      </c>
      <c r="D591" t="s">
        <v>2647</v>
      </c>
      <c r="E591">
        <v>10161998</v>
      </c>
      <c r="F591">
        <v>7226961</v>
      </c>
      <c r="G591">
        <v>-2935037</v>
      </c>
      <c r="H591">
        <v>-0.28882479667663574</v>
      </c>
      <c r="I591">
        <v>85</v>
      </c>
      <c r="J591">
        <v>47.904682159423828</v>
      </c>
      <c r="K591">
        <v>-37.095317840576172</v>
      </c>
      <c r="L591">
        <v>-0.43641549348831177</v>
      </c>
      <c r="M591">
        <v>21.80656623840332</v>
      </c>
      <c r="N591">
        <v>54.51641845703125</v>
      </c>
      <c r="O591">
        <v>32.709854125976563</v>
      </c>
      <c r="P591">
        <v>1.5000001192092896</v>
      </c>
    </row>
    <row r="592" spans="1:16">
      <c r="A592">
        <v>120486003</v>
      </c>
      <c r="B592" t="s">
        <v>1552</v>
      </c>
      <c r="C592" t="s">
        <v>2231</v>
      </c>
      <c r="D592" t="s">
        <v>2648</v>
      </c>
      <c r="E592">
        <v>46887972</v>
      </c>
      <c r="F592">
        <v>26396522</v>
      </c>
      <c r="G592">
        <v>-20491450</v>
      </c>
      <c r="H592">
        <v>-0.43702998757362366</v>
      </c>
      <c r="I592">
        <v>320</v>
      </c>
      <c r="J592">
        <v>139.3800048828125</v>
      </c>
      <c r="K592">
        <v>-180.6199951171875</v>
      </c>
      <c r="L592">
        <v>-0.56443750858306885</v>
      </c>
      <c r="M592">
        <v>15.293816566467285</v>
      </c>
      <c r="N592">
        <v>34.063499450683594</v>
      </c>
      <c r="O592">
        <v>18.769683837890625</v>
      </c>
      <c r="P592">
        <v>1.227272629737854</v>
      </c>
    </row>
    <row r="593" spans="1:16">
      <c r="A593">
        <v>117086003</v>
      </c>
      <c r="B593" t="s">
        <v>1553</v>
      </c>
      <c r="C593" t="s">
        <v>2232</v>
      </c>
      <c r="D593" t="s">
        <v>2648</v>
      </c>
      <c r="E593">
        <v>20106492</v>
      </c>
      <c r="F593">
        <v>12958304</v>
      </c>
      <c r="G593">
        <v>-7148188</v>
      </c>
      <c r="H593">
        <v>-0.35551640391349792</v>
      </c>
      <c r="I593">
        <v>146</v>
      </c>
      <c r="J593">
        <v>79.411453247070313</v>
      </c>
      <c r="K593">
        <v>-66.588546752929688</v>
      </c>
      <c r="L593">
        <v>-0.45608595013618469</v>
      </c>
      <c r="M593">
        <v>15.797731399536133</v>
      </c>
      <c r="N593">
        <v>27.139692306518555</v>
      </c>
      <c r="O593">
        <v>11.341960906982422</v>
      </c>
      <c r="P593">
        <v>0.71794873476028442</v>
      </c>
    </row>
    <row r="594" spans="1:16">
      <c r="A594">
        <v>122093140</v>
      </c>
      <c r="B594" t="s">
        <v>1554</v>
      </c>
      <c r="C594" t="s">
        <v>2233</v>
      </c>
      <c r="D594" t="s">
        <v>2649</v>
      </c>
      <c r="E594">
        <v>21210640</v>
      </c>
      <c r="F594">
        <v>18943488</v>
      </c>
      <c r="G594">
        <v>-2267152</v>
      </c>
      <c r="H594">
        <v>-0.10688748955726624</v>
      </c>
      <c r="I594">
        <v>159.5</v>
      </c>
      <c r="J594">
        <v>130.94354248046875</v>
      </c>
      <c r="K594">
        <v>-28.55645751953125</v>
      </c>
      <c r="L594">
        <v>-0.17903734743595123</v>
      </c>
      <c r="M594">
        <v>12.150740623474121</v>
      </c>
      <c r="N594">
        <v>14.912272453308105</v>
      </c>
      <c r="O594">
        <v>2.7615318298339844</v>
      </c>
      <c r="P594">
        <v>0.22727271914482117</v>
      </c>
    </row>
    <row r="595" spans="1:16">
      <c r="A595">
        <v>129547303</v>
      </c>
      <c r="B595" t="s">
        <v>1555</v>
      </c>
      <c r="C595" t="s">
        <v>2234</v>
      </c>
      <c r="D595" t="s">
        <v>2650</v>
      </c>
      <c r="E595">
        <v>21077006</v>
      </c>
      <c r="F595">
        <v>14262226</v>
      </c>
      <c r="G595">
        <v>-6814780</v>
      </c>
      <c r="H595">
        <v>-0.32332772016525269</v>
      </c>
      <c r="I595">
        <v>168.5</v>
      </c>
      <c r="J595">
        <v>87.812179565429688</v>
      </c>
      <c r="K595">
        <v>-80.687820434570313</v>
      </c>
      <c r="L595">
        <v>-0.47885945439338684</v>
      </c>
      <c r="M595">
        <v>12.574445724487305</v>
      </c>
      <c r="N595">
        <v>24.101020812988281</v>
      </c>
      <c r="O595">
        <v>11.526575088500977</v>
      </c>
      <c r="P595">
        <v>0.91666662693023682</v>
      </c>
    </row>
    <row r="596" spans="1:16">
      <c r="A596">
        <v>129000000</v>
      </c>
      <c r="B596" t="s">
        <v>1556</v>
      </c>
      <c r="C596" t="s">
        <v>2234</v>
      </c>
      <c r="D596" t="s">
        <v>2651</v>
      </c>
      <c r="E596">
        <v>23831498</v>
      </c>
      <c r="F596">
        <v>16839084</v>
      </c>
      <c r="G596">
        <v>-6992414</v>
      </c>
      <c r="H596">
        <v>-0.29341059923171997</v>
      </c>
      <c r="I596">
        <v>175.5</v>
      </c>
      <c r="J596">
        <v>102.41732788085938</v>
      </c>
      <c r="K596">
        <v>-73.082672119140625</v>
      </c>
      <c r="L596">
        <v>-0.41642549633979797</v>
      </c>
      <c r="M596">
        <v>3.2564103603363037</v>
      </c>
      <c r="N596">
        <v>4.884615421295166</v>
      </c>
      <c r="O596">
        <v>1.6282050609588623</v>
      </c>
      <c r="P596">
        <v>0.49999997019767761</v>
      </c>
    </row>
    <row r="597" spans="1:16">
      <c r="A597">
        <v>129546907</v>
      </c>
      <c r="B597" t="s">
        <v>1557</v>
      </c>
      <c r="C597" t="s">
        <v>2234</v>
      </c>
      <c r="D597" t="s">
        <v>2652</v>
      </c>
      <c r="E597">
        <v>7713913.5</v>
      </c>
      <c r="F597">
        <v>3982722.5</v>
      </c>
      <c r="G597">
        <v>-3731191</v>
      </c>
      <c r="H597">
        <v>-0.48369625210762024</v>
      </c>
      <c r="I597">
        <v>60</v>
      </c>
      <c r="J597">
        <v>17.755466461181641</v>
      </c>
      <c r="K597">
        <v>-42.244533538818359</v>
      </c>
      <c r="L597">
        <v>-0.70407557487487793</v>
      </c>
      <c r="M597">
        <v>13.300000190734863</v>
      </c>
      <c r="N597">
        <v>44.333332061767578</v>
      </c>
      <c r="O597">
        <v>31.033332824707031</v>
      </c>
      <c r="P597">
        <v>2.3333332538604736</v>
      </c>
    </row>
    <row r="598" spans="1:16">
      <c r="A598">
        <v>114067503</v>
      </c>
      <c r="B598" t="s">
        <v>1558</v>
      </c>
      <c r="C598" t="s">
        <v>2235</v>
      </c>
      <c r="D598" t="s">
        <v>2653</v>
      </c>
      <c r="E598">
        <v>39649120</v>
      </c>
      <c r="F598">
        <v>23880308</v>
      </c>
      <c r="G598">
        <v>-15768812</v>
      </c>
      <c r="H598">
        <v>-0.39770901203155518</v>
      </c>
      <c r="I598">
        <v>270</v>
      </c>
      <c r="J598">
        <v>120.21981811523438</v>
      </c>
      <c r="K598">
        <v>-149.78018188476563</v>
      </c>
      <c r="L598">
        <v>-0.55474144220352173</v>
      </c>
      <c r="M598">
        <v>15.718514442443848</v>
      </c>
      <c r="N598">
        <v>33.932033538818359</v>
      </c>
      <c r="O598">
        <v>18.213520050048828</v>
      </c>
      <c r="P598">
        <v>1.1587302684783936</v>
      </c>
    </row>
    <row r="599" spans="1:16">
      <c r="A599">
        <v>119357402</v>
      </c>
      <c r="B599" t="s">
        <v>1559</v>
      </c>
      <c r="C599" t="s">
        <v>2236</v>
      </c>
      <c r="D599" t="s">
        <v>2653</v>
      </c>
      <c r="E599">
        <v>168472816</v>
      </c>
      <c r="F599">
        <v>130825552</v>
      </c>
      <c r="G599">
        <v>-37647264</v>
      </c>
      <c r="H599">
        <v>-0.22346195578575134</v>
      </c>
      <c r="I599">
        <v>1055</v>
      </c>
      <c r="J599">
        <v>688.94427490234375</v>
      </c>
      <c r="K599">
        <v>-366.05572509765625</v>
      </c>
      <c r="L599">
        <v>-0.34697225689888</v>
      </c>
      <c r="M599">
        <v>15.222515106201172</v>
      </c>
      <c r="N599">
        <v>24.34149169921875</v>
      </c>
      <c r="O599">
        <v>9.1189765930175781</v>
      </c>
      <c r="P599">
        <v>0.59904533624649048</v>
      </c>
    </row>
    <row r="600" spans="1:16">
      <c r="A600">
        <v>116557103</v>
      </c>
      <c r="B600" t="s">
        <v>1560</v>
      </c>
      <c r="C600" t="s">
        <v>2237</v>
      </c>
      <c r="D600" t="s">
        <v>2653</v>
      </c>
      <c r="E600">
        <v>44165592</v>
      </c>
      <c r="F600">
        <v>34625760</v>
      </c>
      <c r="G600">
        <v>-9539832</v>
      </c>
      <c r="H600">
        <v>-0.21600145101547241</v>
      </c>
      <c r="I600">
        <v>302</v>
      </c>
      <c r="J600">
        <v>210.33172607421875</v>
      </c>
      <c r="K600">
        <v>-91.66827392578125</v>
      </c>
      <c r="L600">
        <v>-0.30353733897209167</v>
      </c>
      <c r="M600">
        <v>16.786962509155273</v>
      </c>
      <c r="N600">
        <v>24.869573593139648</v>
      </c>
      <c r="O600">
        <v>8.082611083984375</v>
      </c>
      <c r="P600">
        <v>0.48148146271705627</v>
      </c>
    </row>
    <row r="601" spans="1:16">
      <c r="A601">
        <v>109420107</v>
      </c>
      <c r="B601" t="s">
        <v>1561</v>
      </c>
      <c r="C601" t="s">
        <v>2238</v>
      </c>
      <c r="D601" t="s">
        <v>2654</v>
      </c>
      <c r="E601">
        <v>2214048.75</v>
      </c>
      <c r="F601">
        <v>2788276</v>
      </c>
      <c r="G601">
        <v>574227.25</v>
      </c>
      <c r="H601">
        <v>0.25935620069503784</v>
      </c>
      <c r="I601">
        <v>21.5</v>
      </c>
      <c r="J601">
        <v>21.5</v>
      </c>
      <c r="K601">
        <v>0</v>
      </c>
      <c r="L601">
        <v>0</v>
      </c>
      <c r="M601">
        <v>22.769229888916016</v>
      </c>
      <c r="N601">
        <v>22.769229888916016</v>
      </c>
      <c r="O601">
        <v>0</v>
      </c>
      <c r="P601">
        <v>0</v>
      </c>
    </row>
    <row r="602" spans="1:16">
      <c r="A602">
        <v>109000000</v>
      </c>
      <c r="B602" t="s">
        <v>1562</v>
      </c>
      <c r="C602" t="s">
        <v>2239</v>
      </c>
      <c r="D602" t="s">
        <v>2655</v>
      </c>
      <c r="E602">
        <v>21674718</v>
      </c>
      <c r="F602">
        <v>16942828</v>
      </c>
      <c r="G602">
        <v>-4731890</v>
      </c>
      <c r="H602">
        <v>-0.2183137983083725</v>
      </c>
      <c r="I602">
        <v>129.5</v>
      </c>
      <c r="J602">
        <v>90.710205078125</v>
      </c>
      <c r="K602">
        <v>-38.789794921875</v>
      </c>
      <c r="L602">
        <v>-0.29953509569168091</v>
      </c>
      <c r="M602">
        <v>9.9166669845581055</v>
      </c>
      <c r="N602">
        <v>15.354838371276855</v>
      </c>
      <c r="O602">
        <v>5.43817138671875</v>
      </c>
      <c r="P602">
        <v>0.54838699102401733</v>
      </c>
    </row>
    <row r="603" spans="1:16">
      <c r="A603">
        <v>104107903</v>
      </c>
      <c r="B603" t="s">
        <v>1563</v>
      </c>
      <c r="C603" t="s">
        <v>2240</v>
      </c>
      <c r="D603" t="s">
        <v>2656</v>
      </c>
      <c r="E603">
        <v>136776192</v>
      </c>
      <c r="F603">
        <v>90043040</v>
      </c>
      <c r="G603">
        <v>-46733152</v>
      </c>
      <c r="H603">
        <v>-0.34167608618736267</v>
      </c>
      <c r="I603">
        <v>824.5</v>
      </c>
      <c r="J603">
        <v>426.4254150390625</v>
      </c>
      <c r="K603">
        <v>-398.0745849609375</v>
      </c>
      <c r="L603">
        <v>-0.48280724883079529</v>
      </c>
      <c r="M603">
        <v>14.617521286010742</v>
      </c>
      <c r="N603">
        <v>28.34576416015625</v>
      </c>
      <c r="O603">
        <v>13.728242874145508</v>
      </c>
      <c r="P603">
        <v>0.93916350603103638</v>
      </c>
    </row>
    <row r="604" spans="1:16">
      <c r="A604">
        <v>188392660</v>
      </c>
      <c r="B604" t="s">
        <v>1564</v>
      </c>
      <c r="C604" t="s">
        <v>2241</v>
      </c>
      <c r="D604" t="s">
        <v>2657</v>
      </c>
      <c r="E604">
        <v>4971841</v>
      </c>
      <c r="F604">
        <v>3246258</v>
      </c>
      <c r="G604">
        <v>-1725583</v>
      </c>
      <c r="H604">
        <v>-0.34707123041152954</v>
      </c>
      <c r="I604">
        <v>46</v>
      </c>
      <c r="J604">
        <v>20.798511505126953</v>
      </c>
      <c r="K604">
        <v>-25.201488494873047</v>
      </c>
      <c r="L604">
        <v>-0.54785841703414917</v>
      </c>
      <c r="M604">
        <v>10.326226234436035</v>
      </c>
      <c r="N604">
        <v>21.340866088867188</v>
      </c>
      <c r="O604">
        <v>11.014639854431152</v>
      </c>
      <c r="P604">
        <v>1.0666664838790894</v>
      </c>
    </row>
    <row r="605" spans="1:16">
      <c r="A605">
        <v>108567204</v>
      </c>
      <c r="B605" t="s">
        <v>1565</v>
      </c>
      <c r="C605" t="s">
        <v>2242</v>
      </c>
      <c r="D605" t="s">
        <v>2658</v>
      </c>
      <c r="E605">
        <v>9251831</v>
      </c>
      <c r="F605">
        <v>4693139.5</v>
      </c>
      <c r="G605">
        <v>-4558691.5</v>
      </c>
      <c r="H605">
        <v>-0.49273398518562317</v>
      </c>
      <c r="I605">
        <v>54</v>
      </c>
      <c r="J605">
        <v>14.646921157836914</v>
      </c>
      <c r="K605">
        <v>-39.353080749511719</v>
      </c>
      <c r="L605">
        <v>-0.72876077890396118</v>
      </c>
      <c r="M605">
        <v>10.900285720825195</v>
      </c>
      <c r="N605">
        <v>38.1510009765625</v>
      </c>
      <c r="O605">
        <v>27.250715255737305</v>
      </c>
      <c r="P605">
        <v>2.5</v>
      </c>
    </row>
    <row r="606" spans="1:16">
      <c r="A606">
        <v>103028302</v>
      </c>
      <c r="B606" t="s">
        <v>1566</v>
      </c>
      <c r="C606" t="s">
        <v>2243</v>
      </c>
      <c r="D606" t="s">
        <v>2658</v>
      </c>
      <c r="E606">
        <v>84468880</v>
      </c>
      <c r="F606">
        <v>49091476</v>
      </c>
      <c r="G606">
        <v>-35377404</v>
      </c>
      <c r="H606">
        <v>-0.41882175207138062</v>
      </c>
      <c r="I606">
        <v>552.5</v>
      </c>
      <c r="J606">
        <v>226.35641479492188</v>
      </c>
      <c r="K606">
        <v>-326.14358520507813</v>
      </c>
      <c r="L606">
        <v>-0.5903051495552063</v>
      </c>
      <c r="M606">
        <v>13.333769798278809</v>
      </c>
      <c r="N606">
        <v>35.519371032714844</v>
      </c>
      <c r="O606">
        <v>22.185600280761719</v>
      </c>
      <c r="P606">
        <v>1.6638656854629517</v>
      </c>
    </row>
    <row r="607" spans="1:16">
      <c r="A607">
        <v>116496503</v>
      </c>
      <c r="B607" t="s">
        <v>1567</v>
      </c>
      <c r="C607" t="s">
        <v>2244</v>
      </c>
      <c r="D607" t="s">
        <v>2658</v>
      </c>
      <c r="E607">
        <v>30333236</v>
      </c>
      <c r="F607">
        <v>27534782</v>
      </c>
      <c r="G607">
        <v>-2798454</v>
      </c>
      <c r="H607">
        <v>-9.2257022857666016E-2</v>
      </c>
      <c r="I607">
        <v>229.5</v>
      </c>
      <c r="J607">
        <v>198.56632995605469</v>
      </c>
      <c r="K607">
        <v>-30.933670043945313</v>
      </c>
      <c r="L607">
        <v>-0.13478723168373108</v>
      </c>
      <c r="M607">
        <v>16.163681030273438</v>
      </c>
      <c r="N607">
        <v>18.923334121704102</v>
      </c>
      <c r="O607">
        <v>2.7596530914306641</v>
      </c>
      <c r="P607">
        <v>0.17073172330856323</v>
      </c>
    </row>
    <row r="608" spans="1:16">
      <c r="A608">
        <v>108567404</v>
      </c>
      <c r="B608" t="s">
        <v>1568</v>
      </c>
      <c r="C608" t="s">
        <v>2245</v>
      </c>
      <c r="D608" t="s">
        <v>2658</v>
      </c>
      <c r="E608">
        <v>7216785.5</v>
      </c>
      <c r="F608">
        <v>3768171.25</v>
      </c>
      <c r="G608">
        <v>-3448614.25</v>
      </c>
      <c r="H608">
        <v>-0.47786015272140503</v>
      </c>
      <c r="I608">
        <v>62.5</v>
      </c>
      <c r="J608">
        <v>21.031135559082031</v>
      </c>
      <c r="K608">
        <v>-41.468864440917969</v>
      </c>
      <c r="L608">
        <v>-0.66350185871124268</v>
      </c>
      <c r="M608">
        <v>9.6029691696166992</v>
      </c>
      <c r="N608">
        <v>27.935909271240234</v>
      </c>
      <c r="O608">
        <v>18.332939147949219</v>
      </c>
      <c r="P608">
        <v>1.9090907573699951</v>
      </c>
    </row>
    <row r="609" spans="1:16">
      <c r="A609">
        <v>104435603</v>
      </c>
      <c r="B609" t="s">
        <v>1569</v>
      </c>
      <c r="C609" t="s">
        <v>2246</v>
      </c>
      <c r="D609" t="s">
        <v>2658</v>
      </c>
      <c r="E609">
        <v>36908148</v>
      </c>
      <c r="F609">
        <v>24135536</v>
      </c>
      <c r="G609">
        <v>-12772612</v>
      </c>
      <c r="H609">
        <v>-0.34606483578681946</v>
      </c>
      <c r="I609">
        <v>260.5</v>
      </c>
      <c r="J609">
        <v>135.75033569335938</v>
      </c>
      <c r="K609">
        <v>-124.74966430664063</v>
      </c>
      <c r="L609">
        <v>-0.4788854718208313</v>
      </c>
      <c r="M609">
        <v>14.267468452453613</v>
      </c>
      <c r="N609">
        <v>27.570919036865234</v>
      </c>
      <c r="O609">
        <v>13.303450584411621</v>
      </c>
      <c r="P609">
        <v>0.93243247270584106</v>
      </c>
    </row>
    <row r="610" spans="1:16">
      <c r="A610">
        <v>104435703</v>
      </c>
      <c r="B610" t="s">
        <v>1570</v>
      </c>
      <c r="C610" t="s">
        <v>2246</v>
      </c>
      <c r="D610" t="s">
        <v>2658</v>
      </c>
      <c r="E610">
        <v>17866802</v>
      </c>
      <c r="F610">
        <v>12535915</v>
      </c>
      <c r="G610">
        <v>-5330887</v>
      </c>
      <c r="H610">
        <v>-0.29836827516555786</v>
      </c>
      <c r="I610">
        <v>135</v>
      </c>
      <c r="J610">
        <v>79.821334838867188</v>
      </c>
      <c r="K610">
        <v>-55.178665161132813</v>
      </c>
      <c r="L610">
        <v>-0.40873086452484131</v>
      </c>
      <c r="M610">
        <v>15.913774490356445</v>
      </c>
      <c r="N610">
        <v>28.246950149536133</v>
      </c>
      <c r="O610">
        <v>12.333175659179688</v>
      </c>
      <c r="P610">
        <v>0.77500003576278687</v>
      </c>
    </row>
    <row r="611" spans="1:16">
      <c r="A611">
        <v>129547203</v>
      </c>
      <c r="B611" t="s">
        <v>1571</v>
      </c>
      <c r="C611" t="s">
        <v>2247</v>
      </c>
      <c r="D611" t="s">
        <v>2658</v>
      </c>
      <c r="E611">
        <v>31362826</v>
      </c>
      <c r="F611">
        <v>25729328</v>
      </c>
      <c r="G611">
        <v>-5633498</v>
      </c>
      <c r="H611">
        <v>-0.17962342500686646</v>
      </c>
      <c r="I611">
        <v>162.5</v>
      </c>
      <c r="J611">
        <v>100.49045562744141</v>
      </c>
      <c r="K611">
        <v>-62.009544372558594</v>
      </c>
      <c r="L611">
        <v>-0.38159719109535217</v>
      </c>
      <c r="M611">
        <v>14.14861011505127</v>
      </c>
      <c r="N611">
        <v>23.677265167236328</v>
      </c>
      <c r="O611">
        <v>9.5286550521850586</v>
      </c>
      <c r="P611">
        <v>0.67346936464309692</v>
      </c>
    </row>
    <row r="612" spans="1:16">
      <c r="A612">
        <v>104376203</v>
      </c>
      <c r="B612" t="s">
        <v>1572</v>
      </c>
      <c r="C612" t="s">
        <v>2248</v>
      </c>
      <c r="D612" t="s">
        <v>2658</v>
      </c>
      <c r="E612">
        <v>18576934</v>
      </c>
      <c r="F612">
        <v>12680538</v>
      </c>
      <c r="G612">
        <v>-5896396</v>
      </c>
      <c r="H612">
        <v>-0.31740415096282959</v>
      </c>
      <c r="I612">
        <v>150</v>
      </c>
      <c r="J612">
        <v>90.502944946289063</v>
      </c>
      <c r="K612">
        <v>-59.497055053710938</v>
      </c>
      <c r="L612">
        <v>-0.39664703607559204</v>
      </c>
      <c r="M612">
        <v>14.338700294494629</v>
      </c>
      <c r="N612">
        <v>23.897832870483398</v>
      </c>
      <c r="O612">
        <v>9.5591325759887695</v>
      </c>
      <c r="P612">
        <v>0.66666662693023682</v>
      </c>
    </row>
    <row r="613" spans="1:16">
      <c r="A613">
        <v>116496603</v>
      </c>
      <c r="B613" t="s">
        <v>1573</v>
      </c>
      <c r="C613" t="s">
        <v>2249</v>
      </c>
      <c r="D613" t="s">
        <v>2658</v>
      </c>
      <c r="E613">
        <v>58100644</v>
      </c>
      <c r="F613">
        <v>46185320</v>
      </c>
      <c r="G613">
        <v>-11915324</v>
      </c>
      <c r="H613">
        <v>-0.20508076250553131</v>
      </c>
      <c r="I613">
        <v>316</v>
      </c>
      <c r="J613">
        <v>197.97390747070313</v>
      </c>
      <c r="K613">
        <v>-118.02609252929688</v>
      </c>
      <c r="L613">
        <v>-0.3735002875328064</v>
      </c>
      <c r="M613">
        <v>16.379877090454102</v>
      </c>
      <c r="N613">
        <v>26.264284133911133</v>
      </c>
      <c r="O613">
        <v>9.8844070434570313</v>
      </c>
      <c r="P613">
        <v>0.60344815254211426</v>
      </c>
    </row>
    <row r="614" spans="1:16">
      <c r="A614">
        <v>115218003</v>
      </c>
      <c r="B614" t="s">
        <v>1574</v>
      </c>
      <c r="C614" t="s">
        <v>2250</v>
      </c>
      <c r="D614" t="s">
        <v>2658</v>
      </c>
      <c r="E614">
        <v>51780732</v>
      </c>
      <c r="F614">
        <v>41137732</v>
      </c>
      <c r="G614">
        <v>-10643000</v>
      </c>
      <c r="H614">
        <v>-0.20553977787494659</v>
      </c>
      <c r="I614">
        <v>374</v>
      </c>
      <c r="J614">
        <v>257.81948852539063</v>
      </c>
      <c r="K614">
        <v>-116.18051147460938</v>
      </c>
      <c r="L614">
        <v>-0.31064307689666748</v>
      </c>
      <c r="M614">
        <v>17.167415618896484</v>
      </c>
      <c r="N614">
        <v>24.575273513793945</v>
      </c>
      <c r="O614">
        <v>7.4078578948974609</v>
      </c>
      <c r="P614">
        <v>0.43150687217712402</v>
      </c>
    </row>
    <row r="615" spans="1:16">
      <c r="A615">
        <v>104107503</v>
      </c>
      <c r="B615" t="s">
        <v>1575</v>
      </c>
      <c r="C615" t="s">
        <v>2251</v>
      </c>
      <c r="D615" t="s">
        <v>2658</v>
      </c>
      <c r="E615">
        <v>32979462</v>
      </c>
      <c r="F615">
        <v>22191822</v>
      </c>
      <c r="G615">
        <v>-10787640</v>
      </c>
      <c r="H615">
        <v>-0.32710176706314087</v>
      </c>
      <c r="I615">
        <v>240</v>
      </c>
      <c r="J615">
        <v>133.37461853027344</v>
      </c>
      <c r="K615">
        <v>-106.62538146972656</v>
      </c>
      <c r="L615">
        <v>-0.44427242875099182</v>
      </c>
      <c r="M615">
        <v>14.397164344787598</v>
      </c>
      <c r="N615">
        <v>25.513961791992188</v>
      </c>
      <c r="O615">
        <v>11.11679744720459</v>
      </c>
      <c r="P615">
        <v>0.7721518874168396</v>
      </c>
    </row>
    <row r="616" spans="1:16">
      <c r="A616">
        <v>109427503</v>
      </c>
      <c r="B616" t="s">
        <v>1576</v>
      </c>
      <c r="C616" t="s">
        <v>2252</v>
      </c>
      <c r="D616" t="s">
        <v>2658</v>
      </c>
      <c r="E616">
        <v>15675515</v>
      </c>
      <c r="F616">
        <v>8991158</v>
      </c>
      <c r="G616">
        <v>-6684357</v>
      </c>
      <c r="H616">
        <v>-0.42642024159431458</v>
      </c>
      <c r="I616">
        <v>120</v>
      </c>
      <c r="J616">
        <v>52.384468078613281</v>
      </c>
      <c r="K616">
        <v>-67.615531921386719</v>
      </c>
      <c r="L616">
        <v>-0.56346279382705688</v>
      </c>
      <c r="M616">
        <v>12.10603141784668</v>
      </c>
      <c r="N616">
        <v>26.716758728027344</v>
      </c>
      <c r="O616">
        <v>14.610727310180664</v>
      </c>
      <c r="P616">
        <v>1.2068965435028076</v>
      </c>
    </row>
    <row r="617" spans="1:16">
      <c r="A617">
        <v>113367003</v>
      </c>
      <c r="B617" t="s">
        <v>1577</v>
      </c>
      <c r="C617" t="s">
        <v>2253</v>
      </c>
      <c r="D617" t="s">
        <v>2658</v>
      </c>
      <c r="E617">
        <v>58627796</v>
      </c>
      <c r="F617">
        <v>42959632</v>
      </c>
      <c r="G617">
        <v>-15668164</v>
      </c>
      <c r="H617">
        <v>-0.26724803447723389</v>
      </c>
      <c r="I617">
        <v>352.5</v>
      </c>
      <c r="J617">
        <v>209.37582397460938</v>
      </c>
      <c r="K617">
        <v>-143.12417602539063</v>
      </c>
      <c r="L617">
        <v>-0.40602603554725647</v>
      </c>
      <c r="M617">
        <v>15.19722843170166</v>
      </c>
      <c r="N617">
        <v>25.674106597900391</v>
      </c>
      <c r="O617">
        <v>10.47687816619873</v>
      </c>
      <c r="P617">
        <v>0.68939399719238281</v>
      </c>
    </row>
    <row r="618" spans="1:16">
      <c r="A618">
        <v>108567703</v>
      </c>
      <c r="B618" t="s">
        <v>1578</v>
      </c>
      <c r="C618" t="s">
        <v>2254</v>
      </c>
      <c r="D618" t="s">
        <v>2658</v>
      </c>
      <c r="E618">
        <v>38949696</v>
      </c>
      <c r="F618">
        <v>24693548</v>
      </c>
      <c r="G618">
        <v>-14256148</v>
      </c>
      <c r="H618">
        <v>-0.36601436138153076</v>
      </c>
      <c r="I618">
        <v>279</v>
      </c>
      <c r="J618">
        <v>127.53762817382813</v>
      </c>
      <c r="K618">
        <v>-151.46237182617188</v>
      </c>
      <c r="L618">
        <v>-0.54287588596343994</v>
      </c>
      <c r="M618">
        <v>12.804286003112793</v>
      </c>
      <c r="N618">
        <v>29.876667022705078</v>
      </c>
      <c r="O618">
        <v>17.072380065917969</v>
      </c>
      <c r="P618">
        <v>1.3333332538604736</v>
      </c>
    </row>
    <row r="619" spans="1:16">
      <c r="A619">
        <v>108567807</v>
      </c>
      <c r="B619" t="s">
        <v>1579</v>
      </c>
      <c r="C619" t="s">
        <v>2254</v>
      </c>
      <c r="D619" t="s">
        <v>2659</v>
      </c>
      <c r="E619">
        <v>6143877.5</v>
      </c>
      <c r="F619">
        <v>4777910</v>
      </c>
      <c r="G619">
        <v>-1365967.5</v>
      </c>
      <c r="H619">
        <v>-0.22232986986637115</v>
      </c>
      <c r="I619">
        <v>38</v>
      </c>
      <c r="J619">
        <v>25.23167610168457</v>
      </c>
      <c r="K619">
        <v>-12.76832389831543</v>
      </c>
      <c r="L619">
        <v>-0.33600851893424988</v>
      </c>
      <c r="M619">
        <v>23.294116973876953</v>
      </c>
      <c r="N619">
        <v>39.599998474121094</v>
      </c>
      <c r="O619">
        <v>16.305881500244141</v>
      </c>
      <c r="P619">
        <v>0.69999998807907104</v>
      </c>
    </row>
    <row r="620" spans="1:16">
      <c r="A620">
        <v>123467103</v>
      </c>
      <c r="B620" t="s">
        <v>1580</v>
      </c>
      <c r="C620" t="s">
        <v>2255</v>
      </c>
      <c r="D620" t="s">
        <v>2660</v>
      </c>
      <c r="E620">
        <v>130533328</v>
      </c>
      <c r="F620">
        <v>76750000</v>
      </c>
      <c r="G620">
        <v>-53783328</v>
      </c>
      <c r="H620">
        <v>-0.41202756762504578</v>
      </c>
      <c r="I620">
        <v>865.5</v>
      </c>
      <c r="J620">
        <v>339.20751953125</v>
      </c>
      <c r="K620">
        <v>-526.29248046875</v>
      </c>
      <c r="L620">
        <v>-0.60807913541793823</v>
      </c>
      <c r="M620">
        <v>15.16288948059082</v>
      </c>
      <c r="N620">
        <v>41.90985107421875</v>
      </c>
      <c r="O620">
        <v>26.74696159362793</v>
      </c>
      <c r="P620">
        <v>1.7639752626419067</v>
      </c>
    </row>
    <row r="621" spans="1:16">
      <c r="A621">
        <v>123463370</v>
      </c>
      <c r="B621" t="s">
        <v>1581</v>
      </c>
      <c r="C621" t="s">
        <v>2255</v>
      </c>
      <c r="D621" t="s">
        <v>2661</v>
      </c>
      <c r="E621">
        <v>3888256</v>
      </c>
      <c r="F621">
        <v>2190196</v>
      </c>
      <c r="G621">
        <v>-1698060</v>
      </c>
      <c r="H621">
        <v>-0.43671506643295288</v>
      </c>
      <c r="I621">
        <v>37.5</v>
      </c>
      <c r="J621">
        <v>10.800125122070313</v>
      </c>
      <c r="K621">
        <v>-26.699874877929688</v>
      </c>
      <c r="L621">
        <v>-0.71199667453765869</v>
      </c>
      <c r="M621">
        <v>8.7711153030395508</v>
      </c>
      <c r="N621">
        <v>38.008167266845703</v>
      </c>
      <c r="O621">
        <v>29.237052917480469</v>
      </c>
      <c r="P621">
        <v>3.3333334922790527</v>
      </c>
    </row>
    <row r="622" spans="1:16">
      <c r="A622">
        <v>103028653</v>
      </c>
      <c r="B622" t="s">
        <v>1582</v>
      </c>
      <c r="C622" t="s">
        <v>2256</v>
      </c>
      <c r="D622" t="s">
        <v>2662</v>
      </c>
      <c r="E622">
        <v>25616044</v>
      </c>
      <c r="F622">
        <v>17782384</v>
      </c>
      <c r="G622">
        <v>-7833660</v>
      </c>
      <c r="H622">
        <v>-0.30581068992614746</v>
      </c>
      <c r="I622">
        <v>152.5</v>
      </c>
      <c r="J622">
        <v>72.566932678222656</v>
      </c>
      <c r="K622">
        <v>-79.933067321777344</v>
      </c>
      <c r="L622">
        <v>-0.5241512656211853</v>
      </c>
      <c r="M622">
        <v>15.747097969055176</v>
      </c>
      <c r="N622">
        <v>34.174552917480469</v>
      </c>
      <c r="O622">
        <v>18.427455902099609</v>
      </c>
      <c r="P622">
        <v>1.1702127456665039</v>
      </c>
    </row>
    <row r="623" spans="1:16">
      <c r="A623">
        <v>112676203</v>
      </c>
      <c r="B623" t="s">
        <v>1583</v>
      </c>
      <c r="C623" t="s">
        <v>2257</v>
      </c>
      <c r="D623" t="s">
        <v>2662</v>
      </c>
      <c r="E623">
        <v>55552584</v>
      </c>
      <c r="F623">
        <v>30931420</v>
      </c>
      <c r="G623">
        <v>-24621164</v>
      </c>
      <c r="H623">
        <v>-0.44320467114448547</v>
      </c>
      <c r="I623">
        <v>369</v>
      </c>
      <c r="J623">
        <v>140.8701171875</v>
      </c>
      <c r="K623">
        <v>-228.1298828125</v>
      </c>
      <c r="L623">
        <v>-0.61823815107345581</v>
      </c>
      <c r="M623">
        <v>13.154629707336426</v>
      </c>
      <c r="N623">
        <v>33.708736419677734</v>
      </c>
      <c r="O623">
        <v>20.554107666015625</v>
      </c>
      <c r="P623">
        <v>1.5624998807907104</v>
      </c>
    </row>
    <row r="624" spans="1:16">
      <c r="A624">
        <v>103028703</v>
      </c>
      <c r="B624" t="s">
        <v>1584</v>
      </c>
      <c r="C624" t="s">
        <v>2258</v>
      </c>
      <c r="D624" t="s">
        <v>2662</v>
      </c>
      <c r="E624">
        <v>60310908</v>
      </c>
      <c r="F624">
        <v>40949212</v>
      </c>
      <c r="G624">
        <v>-19361696</v>
      </c>
      <c r="H624">
        <v>-0.32103142142295837</v>
      </c>
      <c r="I624">
        <v>406</v>
      </c>
      <c r="J624">
        <v>199.56765747070313</v>
      </c>
      <c r="K624">
        <v>-206.43234252929688</v>
      </c>
      <c r="L624">
        <v>-0.50845402479171753</v>
      </c>
      <c r="M624">
        <v>17.023073196411133</v>
      </c>
      <c r="N624">
        <v>37.707019805908203</v>
      </c>
      <c r="O624">
        <v>20.68394660949707</v>
      </c>
      <c r="P624">
        <v>1.2150535583496094</v>
      </c>
    </row>
    <row r="625" spans="1:16">
      <c r="A625">
        <v>115218303</v>
      </c>
      <c r="B625" t="s">
        <v>1585</v>
      </c>
      <c r="C625" t="s">
        <v>2259</v>
      </c>
      <c r="D625" t="s">
        <v>2662</v>
      </c>
      <c r="E625">
        <v>38525156</v>
      </c>
      <c r="F625">
        <v>27372036</v>
      </c>
      <c r="G625">
        <v>-11153120</v>
      </c>
      <c r="H625">
        <v>-0.28950226306915283</v>
      </c>
      <c r="I625">
        <v>241.5</v>
      </c>
      <c r="J625">
        <v>136.15426635742188</v>
      </c>
      <c r="K625">
        <v>-105.34573364257813</v>
      </c>
      <c r="L625">
        <v>-0.43621420860290527</v>
      </c>
      <c r="M625">
        <v>14.366467475891113</v>
      </c>
      <c r="N625">
        <v>26.630523681640625</v>
      </c>
      <c r="O625">
        <v>12.264056205749512</v>
      </c>
      <c r="P625">
        <v>0.85365843772888184</v>
      </c>
    </row>
    <row r="626" spans="1:16">
      <c r="A626">
        <v>103028753</v>
      </c>
      <c r="B626" t="s">
        <v>1586</v>
      </c>
      <c r="C626" t="s">
        <v>2260</v>
      </c>
      <c r="D626" t="s">
        <v>2662</v>
      </c>
      <c r="E626">
        <v>37143104</v>
      </c>
      <c r="F626">
        <v>21288518</v>
      </c>
      <c r="G626">
        <v>-15854586</v>
      </c>
      <c r="H626">
        <v>-0.42685139179229736</v>
      </c>
      <c r="I626">
        <v>210</v>
      </c>
      <c r="J626">
        <v>64.280059814453125</v>
      </c>
      <c r="K626">
        <v>-145.71994018554688</v>
      </c>
      <c r="L626">
        <v>-0.69390445947647095</v>
      </c>
      <c r="M626">
        <v>14.914358139038086</v>
      </c>
      <c r="N626">
        <v>52.413314819335938</v>
      </c>
      <c r="O626">
        <v>37.498954772949219</v>
      </c>
      <c r="P626">
        <v>2.5142855644226074</v>
      </c>
    </row>
    <row r="627" spans="1:16">
      <c r="A627">
        <v>127047404</v>
      </c>
      <c r="B627" t="s">
        <v>1587</v>
      </c>
      <c r="C627" t="s">
        <v>2261</v>
      </c>
      <c r="D627" t="s">
        <v>2662</v>
      </c>
      <c r="E627">
        <v>23906432</v>
      </c>
      <c r="F627">
        <v>11277799</v>
      </c>
      <c r="G627">
        <v>-12628633</v>
      </c>
      <c r="H627">
        <v>-0.52825254201889038</v>
      </c>
      <c r="I627">
        <v>153.5</v>
      </c>
      <c r="J627">
        <v>42.623378753662109</v>
      </c>
      <c r="K627">
        <v>-110.87661743164063</v>
      </c>
      <c r="L627">
        <v>-0.72232323884963989</v>
      </c>
      <c r="M627">
        <v>12.594939231872559</v>
      </c>
      <c r="N627">
        <v>41.3114013671875</v>
      </c>
      <c r="O627">
        <v>28.716461181640625</v>
      </c>
      <c r="P627">
        <v>2.2799999713897705</v>
      </c>
    </row>
    <row r="628" spans="1:16">
      <c r="A628">
        <v>112676403</v>
      </c>
      <c r="B628" t="s">
        <v>1588</v>
      </c>
      <c r="C628" t="s">
        <v>2262</v>
      </c>
      <c r="D628" t="s">
        <v>2662</v>
      </c>
      <c r="E628">
        <v>72674016</v>
      </c>
      <c r="F628">
        <v>47924344</v>
      </c>
      <c r="G628">
        <v>-24749672</v>
      </c>
      <c r="H628">
        <v>-0.34055736660957336</v>
      </c>
      <c r="I628">
        <v>542.5</v>
      </c>
      <c r="J628">
        <v>290.61712646484375</v>
      </c>
      <c r="K628">
        <v>-251.88287353515625</v>
      </c>
      <c r="L628">
        <v>-0.46430021524429321</v>
      </c>
      <c r="M628">
        <v>15.971510887145996</v>
      </c>
      <c r="N628">
        <v>30.216371536254883</v>
      </c>
      <c r="O628">
        <v>14.244860649108887</v>
      </c>
      <c r="P628">
        <v>0.89189183712005615</v>
      </c>
    </row>
    <row r="629" spans="1:16">
      <c r="A629">
        <v>117416103</v>
      </c>
      <c r="B629" t="s">
        <v>1589</v>
      </c>
      <c r="C629" t="s">
        <v>2263</v>
      </c>
      <c r="D629" t="s">
        <v>2662</v>
      </c>
      <c r="E629">
        <v>19591822</v>
      </c>
      <c r="F629">
        <v>15153316</v>
      </c>
      <c r="G629">
        <v>-4438506</v>
      </c>
      <c r="H629">
        <v>-0.22654891014099121</v>
      </c>
      <c r="I629">
        <v>144</v>
      </c>
      <c r="J629">
        <v>98.711372375488281</v>
      </c>
      <c r="K629">
        <v>-45.288627624511719</v>
      </c>
      <c r="L629">
        <v>-0.31450435519218445</v>
      </c>
      <c r="M629">
        <v>16.141197204589844</v>
      </c>
      <c r="N629">
        <v>24.211795806884766</v>
      </c>
      <c r="O629">
        <v>8.0705986022949219</v>
      </c>
      <c r="P629">
        <v>0.5</v>
      </c>
    </row>
    <row r="630" spans="1:16">
      <c r="A630">
        <v>125238402</v>
      </c>
      <c r="B630" t="s">
        <v>1590</v>
      </c>
      <c r="C630" t="s">
        <v>2264</v>
      </c>
      <c r="D630" t="s">
        <v>2662</v>
      </c>
      <c r="E630">
        <v>83886096</v>
      </c>
      <c r="F630">
        <v>52270884</v>
      </c>
      <c r="G630">
        <v>-31615212</v>
      </c>
      <c r="H630">
        <v>-0.37688261270523071</v>
      </c>
      <c r="I630">
        <v>493.5</v>
      </c>
      <c r="J630">
        <v>215.0301513671875</v>
      </c>
      <c r="K630">
        <v>-278.4698486328125</v>
      </c>
      <c r="L630">
        <v>-0.56427526473999023</v>
      </c>
      <c r="M630">
        <v>18.118656158447266</v>
      </c>
      <c r="N630">
        <v>42.384716033935547</v>
      </c>
      <c r="O630">
        <v>24.266059875488281</v>
      </c>
      <c r="P630">
        <v>1.3392858505249023</v>
      </c>
    </row>
    <row r="631" spans="1:16">
      <c r="A631">
        <v>101306503</v>
      </c>
      <c r="B631" t="s">
        <v>1591</v>
      </c>
      <c r="C631" t="s">
        <v>2265</v>
      </c>
      <c r="D631" t="s">
        <v>2662</v>
      </c>
      <c r="E631">
        <v>12015518</v>
      </c>
      <c r="F631">
        <v>7090658.5</v>
      </c>
      <c r="G631">
        <v>-4924859.5</v>
      </c>
      <c r="H631">
        <v>-0.40987491607666016</v>
      </c>
      <c r="I631">
        <v>82.5</v>
      </c>
      <c r="J631">
        <v>32.768951416015625</v>
      </c>
      <c r="K631">
        <v>-49.731048583984375</v>
      </c>
      <c r="L631">
        <v>-0.60280060768127441</v>
      </c>
      <c r="M631">
        <v>11.087666511535645</v>
      </c>
      <c r="N631">
        <v>29.936700820922852</v>
      </c>
      <c r="O631">
        <v>18.849033355712891</v>
      </c>
      <c r="P631">
        <v>1.7000001668930054</v>
      </c>
    </row>
    <row r="632" spans="1:16">
      <c r="A632">
        <v>116197503</v>
      </c>
      <c r="B632" t="s">
        <v>1592</v>
      </c>
      <c r="C632" t="s">
        <v>2266</v>
      </c>
      <c r="D632" t="s">
        <v>2662</v>
      </c>
      <c r="E632">
        <v>23275756</v>
      </c>
      <c r="F632">
        <v>17493082</v>
      </c>
      <c r="G632">
        <v>-5782674</v>
      </c>
      <c r="H632">
        <v>-0.24844193458557129</v>
      </c>
      <c r="I632">
        <v>187.5</v>
      </c>
      <c r="J632">
        <v>123.20985412597656</v>
      </c>
      <c r="K632">
        <v>-64.290145874023438</v>
      </c>
      <c r="L632">
        <v>-0.34288078546524048</v>
      </c>
      <c r="M632">
        <v>14.438472747802734</v>
      </c>
      <c r="N632">
        <v>21.657709121704102</v>
      </c>
      <c r="O632">
        <v>7.2192363739013672</v>
      </c>
      <c r="P632">
        <v>0.5</v>
      </c>
    </row>
    <row r="633" spans="1:16">
      <c r="A633">
        <v>111297504</v>
      </c>
      <c r="B633" t="s">
        <v>1593</v>
      </c>
      <c r="C633" t="s">
        <v>2267</v>
      </c>
      <c r="D633" t="s">
        <v>2662</v>
      </c>
      <c r="E633">
        <v>12871210</v>
      </c>
      <c r="F633">
        <v>8208522.5</v>
      </c>
      <c r="G633">
        <v>-4662687.5</v>
      </c>
      <c r="H633">
        <v>-0.36225712299346924</v>
      </c>
      <c r="I633">
        <v>94</v>
      </c>
      <c r="J633">
        <v>45.843757629394531</v>
      </c>
      <c r="K633">
        <v>-48.156242370605469</v>
      </c>
      <c r="L633">
        <v>-0.51230043172836304</v>
      </c>
      <c r="M633">
        <v>13.969169616699219</v>
      </c>
      <c r="N633">
        <v>32.189826965332031</v>
      </c>
      <c r="O633">
        <v>18.220657348632813</v>
      </c>
      <c r="P633">
        <v>1.3043478727340698</v>
      </c>
    </row>
    <row r="634" spans="1:16">
      <c r="A634">
        <v>111317503</v>
      </c>
      <c r="B634" t="s">
        <v>1594</v>
      </c>
      <c r="C634" t="s">
        <v>2268</v>
      </c>
      <c r="D634" t="s">
        <v>2662</v>
      </c>
      <c r="E634">
        <v>17538872</v>
      </c>
      <c r="F634">
        <v>12528986</v>
      </c>
      <c r="G634">
        <v>-5009886</v>
      </c>
      <c r="H634">
        <v>-0.28564471006393433</v>
      </c>
      <c r="I634">
        <v>141.5</v>
      </c>
      <c r="J634">
        <v>80.086410522460938</v>
      </c>
      <c r="K634">
        <v>-61.413589477539063</v>
      </c>
      <c r="L634">
        <v>-0.43401831388473511</v>
      </c>
      <c r="M634">
        <v>13.588361740112305</v>
      </c>
      <c r="N634">
        <v>24.518131256103516</v>
      </c>
      <c r="O634">
        <v>10.929769515991211</v>
      </c>
      <c r="P634">
        <v>0.80434787273406982</v>
      </c>
    </row>
    <row r="635" spans="1:16">
      <c r="A635">
        <v>121395703</v>
      </c>
      <c r="B635" t="s">
        <v>1595</v>
      </c>
      <c r="C635" t="s">
        <v>2269</v>
      </c>
      <c r="D635" t="s">
        <v>2662</v>
      </c>
      <c r="E635">
        <v>66477192</v>
      </c>
      <c r="F635">
        <v>37847564</v>
      </c>
      <c r="G635">
        <v>-28629628</v>
      </c>
      <c r="H635">
        <v>-0.43066844344139099</v>
      </c>
      <c r="I635">
        <v>417</v>
      </c>
      <c r="J635">
        <v>159.9974365234375</v>
      </c>
      <c r="K635">
        <v>-257.0025634765625</v>
      </c>
      <c r="L635">
        <v>-0.61631309986114502</v>
      </c>
      <c r="M635">
        <v>16.707315444946289</v>
      </c>
      <c r="N635">
        <v>42.527713775634766</v>
      </c>
      <c r="O635">
        <v>25.820398330688477</v>
      </c>
      <c r="P635">
        <v>1.5454546213150024</v>
      </c>
    </row>
    <row r="636" spans="1:16">
      <c r="A636">
        <v>117597003</v>
      </c>
      <c r="B636" t="s">
        <v>1596</v>
      </c>
      <c r="C636" t="s">
        <v>2270</v>
      </c>
      <c r="D636" t="s">
        <v>2662</v>
      </c>
      <c r="E636">
        <v>33973552</v>
      </c>
      <c r="F636">
        <v>23154422</v>
      </c>
      <c r="G636">
        <v>-10819130</v>
      </c>
      <c r="H636">
        <v>-0.31845742464065552</v>
      </c>
      <c r="I636">
        <v>228.5</v>
      </c>
      <c r="J636">
        <v>122.31842041015625</v>
      </c>
      <c r="K636">
        <v>-106.18157958984375</v>
      </c>
      <c r="L636">
        <v>-0.46468961238861084</v>
      </c>
      <c r="M636">
        <v>13.878433227539063</v>
      </c>
      <c r="N636">
        <v>27.756866455078125</v>
      </c>
      <c r="O636">
        <v>13.878433227539063</v>
      </c>
      <c r="P636">
        <v>1</v>
      </c>
    </row>
    <row r="637" spans="1:16">
      <c r="A637">
        <v>112676503</v>
      </c>
      <c r="B637" t="s">
        <v>1597</v>
      </c>
      <c r="C637" t="s">
        <v>2271</v>
      </c>
      <c r="D637" t="s">
        <v>2662</v>
      </c>
      <c r="E637">
        <v>57927408</v>
      </c>
      <c r="F637">
        <v>36440088</v>
      </c>
      <c r="G637">
        <v>-21487320</v>
      </c>
      <c r="H637">
        <v>-0.37093529105186462</v>
      </c>
      <c r="I637">
        <v>369</v>
      </c>
      <c r="J637">
        <v>172.39010620117188</v>
      </c>
      <c r="K637">
        <v>-196.60989379882813</v>
      </c>
      <c r="L637">
        <v>-0.53281813859939575</v>
      </c>
      <c r="M637">
        <v>15.966814041137695</v>
      </c>
      <c r="N637">
        <v>35.199569702148438</v>
      </c>
      <c r="O637">
        <v>19.232755661010742</v>
      </c>
      <c r="P637">
        <v>1.2045456171035767</v>
      </c>
    </row>
    <row r="638" spans="1:16">
      <c r="A638">
        <v>107657503</v>
      </c>
      <c r="B638" t="s">
        <v>1598</v>
      </c>
      <c r="C638" t="s">
        <v>2272</v>
      </c>
      <c r="D638" t="s">
        <v>2662</v>
      </c>
      <c r="E638">
        <v>30340290</v>
      </c>
      <c r="F638">
        <v>21338166</v>
      </c>
      <c r="G638">
        <v>-9002124</v>
      </c>
      <c r="H638">
        <v>-0.29670527577400208</v>
      </c>
      <c r="I638">
        <v>211.5</v>
      </c>
      <c r="J638">
        <v>116.22970581054688</v>
      </c>
      <c r="K638">
        <v>-95.270294189453125</v>
      </c>
      <c r="L638">
        <v>-0.45045056939125061</v>
      </c>
      <c r="M638">
        <v>15.887499809265137</v>
      </c>
      <c r="N638">
        <v>28.971323013305664</v>
      </c>
      <c r="O638">
        <v>13.083823204040527</v>
      </c>
      <c r="P638">
        <v>0.82352942228317261</v>
      </c>
    </row>
    <row r="639" spans="1:16">
      <c r="A639">
        <v>108515107</v>
      </c>
      <c r="B639" t="s">
        <v>1599</v>
      </c>
      <c r="C639" t="s">
        <v>2273</v>
      </c>
      <c r="D639" t="s">
        <v>2663</v>
      </c>
      <c r="E639">
        <v>9876320</v>
      </c>
      <c r="F639">
        <v>7332861</v>
      </c>
      <c r="G639">
        <v>-2543459</v>
      </c>
      <c r="H639">
        <v>-0.25753104686737061</v>
      </c>
      <c r="I639">
        <v>69</v>
      </c>
      <c r="J639">
        <v>30.262044906616211</v>
      </c>
      <c r="K639">
        <v>-38.737953186035156</v>
      </c>
      <c r="L639">
        <v>-0.56141960620880127</v>
      </c>
      <c r="M639">
        <v>20.712057113647461</v>
      </c>
      <c r="N639">
        <v>65.902000427246094</v>
      </c>
      <c r="O639">
        <v>45.18994140625</v>
      </c>
      <c r="P639">
        <v>2.1818182468414307</v>
      </c>
    </row>
    <row r="640" spans="1:16">
      <c r="A640">
        <v>103023410</v>
      </c>
      <c r="B640" t="s">
        <v>1600</v>
      </c>
      <c r="C640" t="s">
        <v>2274</v>
      </c>
      <c r="D640" t="s">
        <v>2663</v>
      </c>
      <c r="E640">
        <v>1182069</v>
      </c>
      <c r="F640">
        <v>444013</v>
      </c>
      <c r="G640">
        <v>-738056</v>
      </c>
      <c r="H640">
        <v>-0.62437641620635986</v>
      </c>
      <c r="I640">
        <v>18</v>
      </c>
      <c r="J640">
        <v>0</v>
      </c>
      <c r="K640">
        <v>-18</v>
      </c>
      <c r="L640">
        <v>-1</v>
      </c>
      <c r="M640">
        <v>3.8242499828338623</v>
      </c>
    </row>
    <row r="641" spans="1:16">
      <c r="A641">
        <v>108077503</v>
      </c>
      <c r="B641" t="s">
        <v>1601</v>
      </c>
      <c r="C641" t="s">
        <v>2275</v>
      </c>
      <c r="D641" t="s">
        <v>2664</v>
      </c>
      <c r="E641">
        <v>41865484</v>
      </c>
      <c r="F641">
        <v>33349774</v>
      </c>
      <c r="G641">
        <v>-8515710</v>
      </c>
      <c r="H641">
        <v>-0.20340646803379059</v>
      </c>
      <c r="I641">
        <v>259.5</v>
      </c>
      <c r="J641">
        <v>141.9432373046875</v>
      </c>
      <c r="K641">
        <v>-117.5567626953125</v>
      </c>
      <c r="L641">
        <v>-0.45301258563995361</v>
      </c>
      <c r="M641">
        <v>15.975837707519531</v>
      </c>
      <c r="N641">
        <v>29.07078742980957</v>
      </c>
      <c r="O641">
        <v>13.094949722290039</v>
      </c>
      <c r="P641">
        <v>0.81967216730117798</v>
      </c>
    </row>
    <row r="642" spans="1:16">
      <c r="A642">
        <v>112676703</v>
      </c>
      <c r="B642" t="s">
        <v>1602</v>
      </c>
      <c r="C642" t="s">
        <v>2276</v>
      </c>
      <c r="D642" t="s">
        <v>2664</v>
      </c>
      <c r="E642">
        <v>72110088</v>
      </c>
      <c r="F642">
        <v>45685352</v>
      </c>
      <c r="G642">
        <v>-26424736</v>
      </c>
      <c r="H642">
        <v>-0.36644992232322693</v>
      </c>
      <c r="I642">
        <v>453.5</v>
      </c>
      <c r="J642">
        <v>215.04135131835938</v>
      </c>
      <c r="K642">
        <v>-238.45864868164063</v>
      </c>
      <c r="L642">
        <v>-0.52581840753555298</v>
      </c>
      <c r="M642">
        <v>16.806320190429688</v>
      </c>
      <c r="N642">
        <v>37.246440887451172</v>
      </c>
      <c r="O642">
        <v>20.440120697021484</v>
      </c>
      <c r="P642">
        <v>1.2162163257598877</v>
      </c>
    </row>
    <row r="643" spans="1:16">
      <c r="A643">
        <v>123467303</v>
      </c>
      <c r="B643" t="s">
        <v>1603</v>
      </c>
      <c r="C643" t="s">
        <v>2277</v>
      </c>
      <c r="D643" t="s">
        <v>2664</v>
      </c>
      <c r="E643">
        <v>164640768</v>
      </c>
      <c r="F643">
        <v>98506080</v>
      </c>
      <c r="G643">
        <v>-66134688</v>
      </c>
      <c r="H643">
        <v>-0.40169084072113037</v>
      </c>
      <c r="I643">
        <v>1125</v>
      </c>
      <c r="J643">
        <v>461.42138671875</v>
      </c>
      <c r="K643">
        <v>-663.57861328125</v>
      </c>
      <c r="L643">
        <v>-0.58984768390655518</v>
      </c>
      <c r="M643">
        <v>14.471329689025879</v>
      </c>
      <c r="N643">
        <v>38.103408813476563</v>
      </c>
      <c r="O643">
        <v>23.632080078125</v>
      </c>
      <c r="P643">
        <v>1.6330274343490601</v>
      </c>
    </row>
    <row r="644" spans="1:16">
      <c r="A644">
        <v>125238502</v>
      </c>
      <c r="B644" t="s">
        <v>1604</v>
      </c>
      <c r="C644" t="s">
        <v>2278</v>
      </c>
      <c r="D644" t="s">
        <v>2664</v>
      </c>
      <c r="E644">
        <v>76155472</v>
      </c>
      <c r="F644">
        <v>42964968</v>
      </c>
      <c r="G644">
        <v>-33190504</v>
      </c>
      <c r="H644">
        <v>-0.43582558631896973</v>
      </c>
      <c r="I644">
        <v>463</v>
      </c>
      <c r="J644">
        <v>151.08584594726563</v>
      </c>
      <c r="K644">
        <v>-311.91415405273438</v>
      </c>
      <c r="L644">
        <v>-0.67368066310882568</v>
      </c>
      <c r="M644">
        <v>16.818714141845703</v>
      </c>
      <c r="N644">
        <v>53.155445098876953</v>
      </c>
      <c r="O644">
        <v>36.33673095703125</v>
      </c>
      <c r="P644">
        <v>2.1604940891265869</v>
      </c>
    </row>
    <row r="645" spans="1:16">
      <c r="A645">
        <v>123467203</v>
      </c>
      <c r="B645" t="s">
        <v>1605</v>
      </c>
      <c r="C645" t="s">
        <v>2279</v>
      </c>
      <c r="D645" t="s">
        <v>2664</v>
      </c>
      <c r="E645">
        <v>59592492</v>
      </c>
      <c r="F645">
        <v>31036832</v>
      </c>
      <c r="G645">
        <v>-28555660</v>
      </c>
      <c r="H645">
        <v>-0.47918218374252319</v>
      </c>
      <c r="I645">
        <v>439.5</v>
      </c>
      <c r="J645">
        <v>145.14683532714844</v>
      </c>
      <c r="K645">
        <v>-294.3531494140625</v>
      </c>
      <c r="L645">
        <v>-0.66974550485610962</v>
      </c>
      <c r="M645">
        <v>14.554306983947754</v>
      </c>
      <c r="N645">
        <v>43.42034912109375</v>
      </c>
      <c r="O645">
        <v>28.866043090820313</v>
      </c>
      <c r="P645">
        <v>1.9833333492279053</v>
      </c>
    </row>
    <row r="646" spans="1:16">
      <c r="A646">
        <v>110148002</v>
      </c>
      <c r="B646" t="s">
        <v>1606</v>
      </c>
      <c r="C646" t="s">
        <v>2280</v>
      </c>
      <c r="D646" t="s">
        <v>2664</v>
      </c>
      <c r="E646">
        <v>167918288</v>
      </c>
      <c r="F646">
        <v>95663192</v>
      </c>
      <c r="G646">
        <v>-72255096</v>
      </c>
      <c r="H646">
        <v>-0.43029913306236267</v>
      </c>
      <c r="I646">
        <v>1222</v>
      </c>
      <c r="J646">
        <v>534.658203125</v>
      </c>
      <c r="K646">
        <v>-687.341796875</v>
      </c>
      <c r="L646">
        <v>-0.56247282028198242</v>
      </c>
      <c r="M646">
        <v>13.098748207092285</v>
      </c>
      <c r="N646">
        <v>31.529729843139648</v>
      </c>
      <c r="O646">
        <v>18.430980682373047</v>
      </c>
      <c r="P646">
        <v>1.4070795774459839</v>
      </c>
    </row>
    <row r="647" spans="1:16">
      <c r="A647">
        <v>103028807</v>
      </c>
      <c r="B647" t="s">
        <v>1607</v>
      </c>
      <c r="C647" t="s">
        <v>2281</v>
      </c>
      <c r="D647" t="s">
        <v>2665</v>
      </c>
      <c r="E647">
        <v>5820362</v>
      </c>
      <c r="F647">
        <v>7154158</v>
      </c>
      <c r="G647">
        <v>1333796</v>
      </c>
      <c r="H647">
        <v>0.22916032373905182</v>
      </c>
      <c r="I647">
        <v>40.5</v>
      </c>
      <c r="J647">
        <v>40.5</v>
      </c>
      <c r="K647">
        <v>0</v>
      </c>
      <c r="L647">
        <v>0</v>
      </c>
      <c r="M647">
        <v>37.75</v>
      </c>
      <c r="N647">
        <v>37.75</v>
      </c>
      <c r="O647">
        <v>0</v>
      </c>
      <c r="P647">
        <v>0</v>
      </c>
    </row>
    <row r="648" spans="1:16">
      <c r="A648">
        <v>103028833</v>
      </c>
      <c r="B648" t="s">
        <v>1608</v>
      </c>
      <c r="C648" t="s">
        <v>2281</v>
      </c>
      <c r="D648" t="s">
        <v>2666</v>
      </c>
      <c r="E648">
        <v>45933508</v>
      </c>
      <c r="F648">
        <v>30046436</v>
      </c>
      <c r="G648">
        <v>-15887072</v>
      </c>
      <c r="H648">
        <v>-0.34587109088897705</v>
      </c>
      <c r="I648">
        <v>172</v>
      </c>
      <c r="J648">
        <v>80.354888916015625</v>
      </c>
      <c r="K648">
        <v>-91.645111083984375</v>
      </c>
      <c r="L648">
        <v>-0.53282040357589722</v>
      </c>
      <c r="M648">
        <v>14.64326286315918</v>
      </c>
      <c r="N648">
        <v>32.731998443603516</v>
      </c>
      <c r="O648">
        <v>18.088735580444336</v>
      </c>
      <c r="P648">
        <v>1.2352941036224365</v>
      </c>
    </row>
    <row r="649" spans="1:16">
      <c r="A649">
        <v>115228003</v>
      </c>
      <c r="B649" t="s">
        <v>1609</v>
      </c>
      <c r="C649" t="s">
        <v>2282</v>
      </c>
      <c r="D649" t="s">
        <v>2666</v>
      </c>
      <c r="E649">
        <v>24251768</v>
      </c>
      <c r="F649">
        <v>18589900</v>
      </c>
      <c r="G649">
        <v>-5661868</v>
      </c>
      <c r="H649">
        <v>-0.23346206545829773</v>
      </c>
      <c r="I649">
        <v>182.5</v>
      </c>
      <c r="J649">
        <v>103.87306213378906</v>
      </c>
      <c r="K649">
        <v>-78.626937866210938</v>
      </c>
      <c r="L649">
        <v>-0.43083253502845764</v>
      </c>
      <c r="M649">
        <v>17.684564590454102</v>
      </c>
      <c r="N649">
        <v>34.957859039306641</v>
      </c>
      <c r="O649">
        <v>17.273294448852539</v>
      </c>
      <c r="P649">
        <v>0.97674411535263062</v>
      </c>
    </row>
    <row r="650" spans="1:16">
      <c r="A650">
        <v>103028853</v>
      </c>
      <c r="B650" t="s">
        <v>1610</v>
      </c>
      <c r="C650" t="s">
        <v>2283</v>
      </c>
      <c r="D650" t="s">
        <v>2666</v>
      </c>
      <c r="E650">
        <v>29226530</v>
      </c>
      <c r="F650">
        <v>20382032</v>
      </c>
      <c r="G650">
        <v>-8844498</v>
      </c>
      <c r="H650">
        <v>-0.30261883139610291</v>
      </c>
      <c r="I650">
        <v>167.5</v>
      </c>
      <c r="J650">
        <v>85.669158935546875</v>
      </c>
      <c r="K650">
        <v>-81.830841064453125</v>
      </c>
      <c r="L650">
        <v>-0.4885423481464386</v>
      </c>
      <c r="M650">
        <v>20.3956298828125</v>
      </c>
      <c r="N650">
        <v>43.219310760498047</v>
      </c>
      <c r="O650">
        <v>22.823680877685547</v>
      </c>
      <c r="P650">
        <v>1.1190476417541504</v>
      </c>
    </row>
    <row r="651" spans="1:16">
      <c r="A651">
        <v>111315438</v>
      </c>
      <c r="B651" t="s">
        <v>1611</v>
      </c>
      <c r="C651" t="s">
        <v>2284</v>
      </c>
      <c r="D651" t="s">
        <v>2667</v>
      </c>
      <c r="E651">
        <v>1233090.875</v>
      </c>
      <c r="F651">
        <v>952343.5625</v>
      </c>
      <c r="G651">
        <v>-280747.3125</v>
      </c>
      <c r="H651">
        <v>-0.22767771780490875</v>
      </c>
      <c r="I651">
        <v>15.5</v>
      </c>
      <c r="J651">
        <v>10.18467903137207</v>
      </c>
      <c r="K651">
        <v>-5.3153209686279297</v>
      </c>
      <c r="L651">
        <v>-0.34292393922805786</v>
      </c>
      <c r="M651">
        <v>9.1111106872558594</v>
      </c>
      <c r="N651">
        <v>11.714285850524902</v>
      </c>
      <c r="O651">
        <v>2.603175163269043</v>
      </c>
      <c r="P651">
        <v>0.28571435809135437</v>
      </c>
    </row>
    <row r="652" spans="1:16">
      <c r="A652">
        <v>120456003</v>
      </c>
      <c r="B652" t="s">
        <v>1612</v>
      </c>
      <c r="C652" t="s">
        <v>2285</v>
      </c>
      <c r="D652" t="s">
        <v>2668</v>
      </c>
      <c r="E652">
        <v>114579968</v>
      </c>
      <c r="F652">
        <v>60373492</v>
      </c>
      <c r="G652">
        <v>-54206476</v>
      </c>
      <c r="H652">
        <v>-0.4730885922908783</v>
      </c>
      <c r="I652">
        <v>689.5</v>
      </c>
      <c r="J652">
        <v>255.89508056640625</v>
      </c>
      <c r="K652">
        <v>-433.60491943359375</v>
      </c>
      <c r="L652">
        <v>-0.62886863946914673</v>
      </c>
      <c r="M652">
        <v>15.956954956054688</v>
      </c>
      <c r="N652">
        <v>40.196907043457031</v>
      </c>
      <c r="O652">
        <v>24.239952087402344</v>
      </c>
      <c r="P652">
        <v>1.5190838575363159</v>
      </c>
    </row>
    <row r="653" spans="1:16">
      <c r="A653">
        <v>101833400</v>
      </c>
      <c r="B653" t="s">
        <v>1613</v>
      </c>
      <c r="C653" t="s">
        <v>2286</v>
      </c>
      <c r="D653" t="s">
        <v>2669</v>
      </c>
      <c r="E653">
        <v>9100185</v>
      </c>
      <c r="F653">
        <v>5096866</v>
      </c>
      <c r="G653">
        <v>-4003319</v>
      </c>
      <c r="H653">
        <v>-0.4399162232875824</v>
      </c>
      <c r="I653">
        <v>98.5</v>
      </c>
      <c r="J653">
        <v>38.135223388671875</v>
      </c>
      <c r="K653">
        <v>-60.364776611328125</v>
      </c>
      <c r="L653">
        <v>-0.61284035444259644</v>
      </c>
      <c r="M653">
        <v>10.42425537109375</v>
      </c>
      <c r="N653">
        <v>37.687690734863281</v>
      </c>
      <c r="O653">
        <v>27.263435363769531</v>
      </c>
      <c r="P653">
        <v>2.6153843402862549</v>
      </c>
    </row>
    <row r="654" spans="1:16">
      <c r="A654">
        <v>117576303</v>
      </c>
      <c r="B654" t="s">
        <v>1614</v>
      </c>
      <c r="C654" t="s">
        <v>2287</v>
      </c>
      <c r="D654" t="s">
        <v>2670</v>
      </c>
      <c r="E654">
        <v>15404184</v>
      </c>
      <c r="F654">
        <v>7564947.5</v>
      </c>
      <c r="G654">
        <v>-7839236.5</v>
      </c>
      <c r="H654">
        <v>-0.50890308618545532</v>
      </c>
      <c r="I654">
        <v>127</v>
      </c>
      <c r="J654">
        <v>43.202903747558594</v>
      </c>
      <c r="K654">
        <v>-83.797096252441406</v>
      </c>
      <c r="L654">
        <v>-0.65981966257095337</v>
      </c>
      <c r="M654">
        <v>12.109094619750977</v>
      </c>
      <c r="N654">
        <v>42.785465240478516</v>
      </c>
      <c r="O654">
        <v>30.676370620727539</v>
      </c>
      <c r="P654">
        <v>2.5333330631256104</v>
      </c>
    </row>
    <row r="655" spans="1:16">
      <c r="A655">
        <v>119586503</v>
      </c>
      <c r="B655" t="s">
        <v>1615</v>
      </c>
      <c r="C655" t="s">
        <v>2288</v>
      </c>
      <c r="D655" t="s">
        <v>2670</v>
      </c>
      <c r="E655">
        <v>16532871</v>
      </c>
      <c r="F655">
        <v>8931629</v>
      </c>
      <c r="G655">
        <v>-7601242</v>
      </c>
      <c r="H655">
        <v>-0.45976540446281433</v>
      </c>
      <c r="I655">
        <v>126.5</v>
      </c>
      <c r="J655">
        <v>49.860176086425781</v>
      </c>
      <c r="K655">
        <v>-76.639823913574219</v>
      </c>
      <c r="L655">
        <v>-0.60584843158721924</v>
      </c>
      <c r="M655">
        <v>14.299300193786621</v>
      </c>
      <c r="N655">
        <v>35.748249053955078</v>
      </c>
      <c r="O655">
        <v>21.448947906494141</v>
      </c>
      <c r="P655">
        <v>1.4999998807907104</v>
      </c>
    </row>
    <row r="656" spans="1:16">
      <c r="A656">
        <v>119584707</v>
      </c>
      <c r="B656" t="s">
        <v>1616</v>
      </c>
      <c r="C656" t="s">
        <v>2288</v>
      </c>
      <c r="D656" t="s">
        <v>2671</v>
      </c>
      <c r="E656">
        <v>5677123.5</v>
      </c>
      <c r="F656">
        <v>4830653</v>
      </c>
      <c r="G656">
        <v>-846470.5</v>
      </c>
      <c r="H656">
        <v>-0.14910200238227844</v>
      </c>
      <c r="I656">
        <v>45</v>
      </c>
      <c r="J656">
        <v>34.399925231933594</v>
      </c>
      <c r="K656">
        <v>-10.600074768066406</v>
      </c>
      <c r="L656">
        <v>-0.23555721342563629</v>
      </c>
      <c r="M656">
        <v>20.850000381469727</v>
      </c>
      <c r="N656">
        <v>29.785715103149414</v>
      </c>
      <c r="O656">
        <v>8.9357147216796875</v>
      </c>
      <c r="P656">
        <v>0.4285714328289032</v>
      </c>
    </row>
    <row r="657" spans="1:16">
      <c r="A657">
        <v>115228303</v>
      </c>
      <c r="B657" t="s">
        <v>1617</v>
      </c>
      <c r="C657" t="s">
        <v>2289</v>
      </c>
      <c r="D657" t="s">
        <v>2672</v>
      </c>
      <c r="E657">
        <v>84415768</v>
      </c>
      <c r="F657">
        <v>71643504</v>
      </c>
      <c r="G657">
        <v>-12772264</v>
      </c>
      <c r="H657">
        <v>-0.15130187571048737</v>
      </c>
      <c r="I657">
        <v>355</v>
      </c>
      <c r="J657">
        <v>262.9024658203125</v>
      </c>
      <c r="K657">
        <v>-92.0975341796875</v>
      </c>
      <c r="L657">
        <v>-0.25942966341972351</v>
      </c>
      <c r="M657">
        <v>17.363935470581055</v>
      </c>
      <c r="N657">
        <v>23.069229125976563</v>
      </c>
      <c r="O657">
        <v>5.7052936553955078</v>
      </c>
      <c r="P657">
        <v>0.32857146859169006</v>
      </c>
    </row>
    <row r="658" spans="1:16">
      <c r="A658">
        <v>115506003</v>
      </c>
      <c r="B658" t="s">
        <v>1618</v>
      </c>
      <c r="C658" t="s">
        <v>2290</v>
      </c>
      <c r="D658" t="s">
        <v>2672</v>
      </c>
      <c r="E658">
        <v>33271120</v>
      </c>
      <c r="F658">
        <v>23886354</v>
      </c>
      <c r="G658">
        <v>-9384766</v>
      </c>
      <c r="H658">
        <v>-0.28206944465637207</v>
      </c>
      <c r="I658">
        <v>262.5</v>
      </c>
      <c r="J658">
        <v>147.52389526367188</v>
      </c>
      <c r="K658">
        <v>-114.97610473632813</v>
      </c>
      <c r="L658">
        <v>-0.43800419569015503</v>
      </c>
      <c r="M658">
        <v>13.87830638885498</v>
      </c>
      <c r="N658">
        <v>24.375999450683594</v>
      </c>
      <c r="O658">
        <v>10.497693061828613</v>
      </c>
      <c r="P658">
        <v>0.75641024112701416</v>
      </c>
    </row>
    <row r="659" spans="1:16">
      <c r="A659">
        <v>115223050</v>
      </c>
      <c r="B659" t="s">
        <v>1619</v>
      </c>
      <c r="C659" t="s">
        <v>2291</v>
      </c>
      <c r="D659" t="s">
        <v>2673</v>
      </c>
      <c r="E659">
        <v>2924841</v>
      </c>
      <c r="F659">
        <v>2139481</v>
      </c>
      <c r="G659">
        <v>-785360</v>
      </c>
      <c r="H659">
        <v>-0.26851373910903931</v>
      </c>
      <c r="I659">
        <v>30.5</v>
      </c>
      <c r="J659">
        <v>18.415008544921875</v>
      </c>
      <c r="K659">
        <v>-12.084991455078125</v>
      </c>
      <c r="L659">
        <v>-0.39622923731803894</v>
      </c>
      <c r="M659">
        <v>14.225866317749023</v>
      </c>
      <c r="N659">
        <v>23.70977783203125</v>
      </c>
      <c r="O659">
        <v>9.4839115142822266</v>
      </c>
      <c r="P659">
        <v>0.66666668653488159</v>
      </c>
    </row>
    <row r="660" spans="1:16">
      <c r="A660">
        <v>126511530</v>
      </c>
      <c r="B660" t="s">
        <v>1620</v>
      </c>
      <c r="C660" t="s">
        <v>2292</v>
      </c>
      <c r="D660" t="s">
        <v>2673</v>
      </c>
      <c r="E660">
        <v>8104851</v>
      </c>
      <c r="F660">
        <v>5537208</v>
      </c>
      <c r="G660">
        <v>-2567643</v>
      </c>
      <c r="H660">
        <v>-0.31680324673652649</v>
      </c>
      <c r="I660">
        <v>55.5</v>
      </c>
      <c r="J660">
        <v>26.012836456298828</v>
      </c>
      <c r="K660">
        <v>-29.487163543701172</v>
      </c>
      <c r="L660">
        <v>-0.53130024671554565</v>
      </c>
      <c r="M660">
        <v>16.415000915527344</v>
      </c>
      <c r="N660">
        <v>37.880767822265625</v>
      </c>
      <c r="O660">
        <v>21.465766906738281</v>
      </c>
      <c r="P660">
        <v>1.3076920509338379</v>
      </c>
    </row>
    <row r="661" spans="1:16">
      <c r="A661">
        <v>192518422</v>
      </c>
      <c r="B661" t="s">
        <v>1621</v>
      </c>
      <c r="C661" t="s">
        <v>2292</v>
      </c>
      <c r="D661" t="s">
        <v>2673</v>
      </c>
      <c r="E661">
        <v>16081525</v>
      </c>
      <c r="F661">
        <v>11227250</v>
      </c>
      <c r="G661">
        <v>-4854275</v>
      </c>
      <c r="H661">
        <v>-0.30185413360595703</v>
      </c>
      <c r="I661">
        <v>98</v>
      </c>
      <c r="J661">
        <v>44.175369262695313</v>
      </c>
      <c r="K661">
        <v>-53.824630737304688</v>
      </c>
      <c r="L661">
        <v>-0.54923093318939209</v>
      </c>
      <c r="M661">
        <v>16.228610992431641</v>
      </c>
      <c r="N661">
        <v>43.492679595947266</v>
      </c>
      <c r="O661">
        <v>27.264068603515625</v>
      </c>
      <c r="P661">
        <v>1.6800001859664917</v>
      </c>
    </row>
    <row r="662" spans="1:16">
      <c r="A662">
        <v>129547603</v>
      </c>
      <c r="B662" t="s">
        <v>1622</v>
      </c>
      <c r="C662" t="s">
        <v>2293</v>
      </c>
      <c r="D662" t="s">
        <v>2674</v>
      </c>
      <c r="E662">
        <v>33144622</v>
      </c>
      <c r="F662">
        <v>28473496</v>
      </c>
      <c r="G662">
        <v>-4671126</v>
      </c>
      <c r="H662">
        <v>-0.140931636095047</v>
      </c>
      <c r="I662">
        <v>213.5</v>
      </c>
      <c r="J662">
        <v>163.34138488769531</v>
      </c>
      <c r="K662">
        <v>-50.158615112304688</v>
      </c>
      <c r="L662">
        <v>-0.2349349707365036</v>
      </c>
      <c r="M662">
        <v>17.689300537109375</v>
      </c>
      <c r="N662">
        <v>23.707309722900391</v>
      </c>
      <c r="O662">
        <v>6.0180091857910156</v>
      </c>
      <c r="P662">
        <v>0.34020617604255676</v>
      </c>
    </row>
    <row r="663" spans="1:16">
      <c r="A663">
        <v>126515691</v>
      </c>
      <c r="B663" t="s">
        <v>1623</v>
      </c>
      <c r="C663" t="s">
        <v>2294</v>
      </c>
      <c r="D663" t="s">
        <v>2675</v>
      </c>
      <c r="E663">
        <v>16956020</v>
      </c>
      <c r="F663">
        <v>10525792</v>
      </c>
      <c r="G663">
        <v>-6430228</v>
      </c>
      <c r="H663">
        <v>-0.37922978401184082</v>
      </c>
      <c r="I663">
        <v>109</v>
      </c>
      <c r="J663">
        <v>34.518276214599609</v>
      </c>
      <c r="K663">
        <v>-74.481719970703125</v>
      </c>
      <c r="L663">
        <v>-0.68331855535507202</v>
      </c>
      <c r="M663">
        <v>14.715235710144043</v>
      </c>
      <c r="N663">
        <v>50.03179931640625</v>
      </c>
      <c r="O663">
        <v>35.316562652587891</v>
      </c>
      <c r="P663">
        <v>2.3999998569488525</v>
      </c>
    </row>
    <row r="664" spans="1:16">
      <c r="A664">
        <v>105620001</v>
      </c>
      <c r="B664" t="s">
        <v>1624</v>
      </c>
      <c r="C664" t="s">
        <v>2295</v>
      </c>
      <c r="D664" t="s">
        <v>2675</v>
      </c>
      <c r="E664">
        <v>4813713.5</v>
      </c>
      <c r="F664">
        <v>2969968.5</v>
      </c>
      <c r="G664">
        <v>-1843745</v>
      </c>
      <c r="H664">
        <v>-0.38301926851272583</v>
      </c>
      <c r="I664">
        <v>45.5</v>
      </c>
      <c r="J664">
        <v>20.526634216308594</v>
      </c>
      <c r="K664">
        <v>-24.973365783691406</v>
      </c>
      <c r="L664">
        <v>-0.54886519908905029</v>
      </c>
      <c r="M664">
        <v>10.143896102905273</v>
      </c>
      <c r="N664">
        <v>21.012357711791992</v>
      </c>
      <c r="O664">
        <v>10.868461608886719</v>
      </c>
      <c r="P664">
        <v>1.0714287757873535</v>
      </c>
    </row>
    <row r="665" spans="1:16">
      <c r="A665">
        <v>106617203</v>
      </c>
      <c r="B665" t="s">
        <v>1625</v>
      </c>
      <c r="C665" t="s">
        <v>2296</v>
      </c>
      <c r="D665" t="s">
        <v>2676</v>
      </c>
      <c r="E665">
        <v>33643848</v>
      </c>
      <c r="F665">
        <v>22165614</v>
      </c>
      <c r="G665">
        <v>-11478234</v>
      </c>
      <c r="H665">
        <v>-0.34116888046264648</v>
      </c>
      <c r="I665">
        <v>284</v>
      </c>
      <c r="J665">
        <v>152.56268310546875</v>
      </c>
      <c r="K665">
        <v>-131.43731689453125</v>
      </c>
      <c r="L665">
        <v>-0.46280744671821594</v>
      </c>
      <c r="M665">
        <v>14.452868461608887</v>
      </c>
      <c r="N665">
        <v>26.75733757019043</v>
      </c>
      <c r="O665">
        <v>12.304469108581543</v>
      </c>
      <c r="P665">
        <v>0.85135138034820557</v>
      </c>
    </row>
    <row r="666" spans="1:16">
      <c r="A666">
        <v>117086503</v>
      </c>
      <c r="B666" t="s">
        <v>1626</v>
      </c>
      <c r="C666" t="s">
        <v>2297</v>
      </c>
      <c r="D666" t="s">
        <v>2676</v>
      </c>
      <c r="E666">
        <v>28251256</v>
      </c>
      <c r="F666">
        <v>17947276</v>
      </c>
      <c r="G666">
        <v>-10303980</v>
      </c>
      <c r="H666">
        <v>-0.36472642421722412</v>
      </c>
      <c r="I666">
        <v>189.5</v>
      </c>
      <c r="J666">
        <v>88.546600341796875</v>
      </c>
      <c r="K666">
        <v>-100.95339965820313</v>
      </c>
      <c r="L666">
        <v>-0.53273564577102661</v>
      </c>
      <c r="M666">
        <v>16.152326583862305</v>
      </c>
      <c r="N666">
        <v>37.426120758056641</v>
      </c>
      <c r="O666">
        <v>21.273794174194336</v>
      </c>
      <c r="P666">
        <v>1.3170731067657471</v>
      </c>
    </row>
    <row r="667" spans="1:16">
      <c r="A667">
        <v>124157802</v>
      </c>
      <c r="B667" t="s">
        <v>1627</v>
      </c>
      <c r="C667" t="s">
        <v>2298</v>
      </c>
      <c r="D667" t="s">
        <v>2676</v>
      </c>
      <c r="E667">
        <v>149372112</v>
      </c>
      <c r="F667">
        <v>76975696</v>
      </c>
      <c r="G667">
        <v>-72396416</v>
      </c>
      <c r="H667">
        <v>-0.48467156291007996</v>
      </c>
      <c r="I667">
        <v>764</v>
      </c>
      <c r="J667">
        <v>210.96882629394531</v>
      </c>
      <c r="K667">
        <v>-553.03118896484375</v>
      </c>
      <c r="L667">
        <v>-0.72386282682418823</v>
      </c>
      <c r="M667">
        <v>15.805987358093262</v>
      </c>
      <c r="N667">
        <v>60.61138916015625</v>
      </c>
      <c r="O667">
        <v>44.805400848388672</v>
      </c>
      <c r="P667">
        <v>2.8347108364105225</v>
      </c>
    </row>
    <row r="668" spans="1:16">
      <c r="A668">
        <v>129547803</v>
      </c>
      <c r="B668" t="s">
        <v>1628</v>
      </c>
      <c r="C668" t="s">
        <v>2299</v>
      </c>
      <c r="D668" t="s">
        <v>2676</v>
      </c>
      <c r="E668">
        <v>14436835</v>
      </c>
      <c r="F668">
        <v>10703044</v>
      </c>
      <c r="G668">
        <v>-3733791</v>
      </c>
      <c r="H668">
        <v>-0.25862947106361389</v>
      </c>
      <c r="I668">
        <v>102</v>
      </c>
      <c r="J668">
        <v>62.757087707519531</v>
      </c>
      <c r="K668">
        <v>-39.242912292480469</v>
      </c>
      <c r="L668">
        <v>-0.38473442196846008</v>
      </c>
      <c r="M668">
        <v>15.462423324584961</v>
      </c>
      <c r="N668">
        <v>26.065229415893555</v>
      </c>
      <c r="O668">
        <v>10.602806091308594</v>
      </c>
      <c r="P668">
        <v>0.68571436405181885</v>
      </c>
    </row>
    <row r="669" spans="1:16">
      <c r="A669">
        <v>101638003</v>
      </c>
      <c r="B669" t="s">
        <v>1629</v>
      </c>
      <c r="C669" t="s">
        <v>2300</v>
      </c>
      <c r="D669" t="s">
        <v>2676</v>
      </c>
      <c r="E669">
        <v>60759828</v>
      </c>
      <c r="F669">
        <v>39202428</v>
      </c>
      <c r="G669">
        <v>-21557400</v>
      </c>
      <c r="H669">
        <v>-0.35479691624641418</v>
      </c>
      <c r="I669">
        <v>481.5</v>
      </c>
      <c r="J669">
        <v>219.37297058105469</v>
      </c>
      <c r="K669">
        <v>-262.12701416015625</v>
      </c>
      <c r="L669">
        <v>-0.54439669847488403</v>
      </c>
      <c r="M669">
        <v>14.426025390625</v>
      </c>
      <c r="N669">
        <v>33.279842376708984</v>
      </c>
      <c r="O669">
        <v>18.853816986083984</v>
      </c>
      <c r="P669">
        <v>1.3069307804107666</v>
      </c>
    </row>
    <row r="670" spans="1:16">
      <c r="A670">
        <v>117086653</v>
      </c>
      <c r="B670" t="s">
        <v>1630</v>
      </c>
      <c r="C670" t="s">
        <v>2301</v>
      </c>
      <c r="D670" t="s">
        <v>2676</v>
      </c>
      <c r="E670">
        <v>25122640</v>
      </c>
      <c r="F670">
        <v>16149262</v>
      </c>
      <c r="G670">
        <v>-8973378</v>
      </c>
      <c r="H670">
        <v>-0.35718291997909546</v>
      </c>
      <c r="I670">
        <v>186.5</v>
      </c>
      <c r="J670">
        <v>90.075363159179688</v>
      </c>
      <c r="K670">
        <v>-96.424636840820313</v>
      </c>
      <c r="L670">
        <v>-0.51702219247817993</v>
      </c>
      <c r="M670">
        <v>15.327357292175293</v>
      </c>
      <c r="N670">
        <v>31.293354034423828</v>
      </c>
      <c r="O670">
        <v>15.965996742248535</v>
      </c>
      <c r="P670">
        <v>1.0416666269302368</v>
      </c>
    </row>
    <row r="671" spans="1:16">
      <c r="A671">
        <v>114068003</v>
      </c>
      <c r="B671" t="s">
        <v>1631</v>
      </c>
      <c r="C671" t="s">
        <v>2302</v>
      </c>
      <c r="D671" t="s">
        <v>2676</v>
      </c>
      <c r="E671">
        <v>33559764</v>
      </c>
      <c r="F671">
        <v>16362676</v>
      </c>
      <c r="G671">
        <v>-17197088</v>
      </c>
      <c r="H671">
        <v>-0.51243174076080322</v>
      </c>
      <c r="I671">
        <v>245.5</v>
      </c>
      <c r="J671">
        <v>81.253364562988281</v>
      </c>
      <c r="K671">
        <v>-164.24664306640625</v>
      </c>
      <c r="L671">
        <v>-0.6690291166305542</v>
      </c>
      <c r="M671">
        <v>12.319025993347168</v>
      </c>
      <c r="N671">
        <v>35.154293060302734</v>
      </c>
      <c r="O671">
        <v>22.83526611328125</v>
      </c>
      <c r="P671">
        <v>1.8536584377288818</v>
      </c>
    </row>
    <row r="672" spans="1:16">
      <c r="A672">
        <v>118667503</v>
      </c>
      <c r="B672" t="s">
        <v>1632</v>
      </c>
      <c r="C672" t="s">
        <v>2303</v>
      </c>
      <c r="D672" t="s">
        <v>2676</v>
      </c>
      <c r="E672">
        <v>48660120</v>
      </c>
      <c r="F672">
        <v>26441144</v>
      </c>
      <c r="G672">
        <v>-22218976</v>
      </c>
      <c r="H672">
        <v>-0.45661571621894836</v>
      </c>
      <c r="I672">
        <v>317</v>
      </c>
      <c r="J672">
        <v>119.58135986328125</v>
      </c>
      <c r="K672">
        <v>-197.41864013671875</v>
      </c>
      <c r="L672">
        <v>-0.6227717399597168</v>
      </c>
      <c r="M672">
        <v>13.396123886108398</v>
      </c>
      <c r="N672">
        <v>35.374141693115234</v>
      </c>
      <c r="O672">
        <v>21.978017807006836</v>
      </c>
      <c r="P672">
        <v>1.6406251192092896</v>
      </c>
    </row>
    <row r="673" spans="1:16">
      <c r="A673">
        <v>108568404</v>
      </c>
      <c r="B673" t="s">
        <v>1633</v>
      </c>
      <c r="C673" t="s">
        <v>2304</v>
      </c>
      <c r="D673" t="s">
        <v>2676</v>
      </c>
      <c r="E673">
        <v>5646222</v>
      </c>
      <c r="F673">
        <v>3409591.25</v>
      </c>
      <c r="G673">
        <v>-2236630.75</v>
      </c>
      <c r="H673">
        <v>-0.39612874388694763</v>
      </c>
      <c r="I673">
        <v>58.5</v>
      </c>
      <c r="J673">
        <v>21.221654891967773</v>
      </c>
      <c r="K673">
        <v>-37.278343200683594</v>
      </c>
      <c r="L673">
        <v>-0.63723665475845337</v>
      </c>
      <c r="M673">
        <v>11.026464462280273</v>
      </c>
      <c r="N673">
        <v>38.592624664306641</v>
      </c>
      <c r="O673">
        <v>27.566160202026367</v>
      </c>
      <c r="P673">
        <v>2.5</v>
      </c>
    </row>
    <row r="674" spans="1:16">
      <c r="A674">
        <v>111000000</v>
      </c>
      <c r="B674" t="s">
        <v>1634</v>
      </c>
      <c r="C674" t="s">
        <v>2305</v>
      </c>
      <c r="D674" t="s">
        <v>2677</v>
      </c>
      <c r="E674">
        <v>40534180</v>
      </c>
      <c r="F674">
        <v>22538110</v>
      </c>
      <c r="G674">
        <v>-17996070</v>
      </c>
      <c r="H674">
        <v>-0.44397270679473877</v>
      </c>
      <c r="I674">
        <v>293</v>
      </c>
      <c r="J674">
        <v>121.18191528320313</v>
      </c>
      <c r="K674">
        <v>-171.81808471679688</v>
      </c>
      <c r="L674">
        <v>-0.58640986680984497</v>
      </c>
      <c r="M674">
        <v>5.0740742683410645</v>
      </c>
      <c r="N674">
        <v>13.699999809265137</v>
      </c>
      <c r="O674">
        <v>8.6259250640869141</v>
      </c>
      <c r="P674">
        <v>1.6999998092651367</v>
      </c>
    </row>
    <row r="675" spans="1:16">
      <c r="A675">
        <v>112286003</v>
      </c>
      <c r="B675" t="s">
        <v>1635</v>
      </c>
      <c r="C675" t="s">
        <v>2306</v>
      </c>
      <c r="D675" t="s">
        <v>2678</v>
      </c>
      <c r="E675">
        <v>50560728</v>
      </c>
      <c r="F675">
        <v>36655340</v>
      </c>
      <c r="G675">
        <v>-13905388</v>
      </c>
      <c r="H675">
        <v>-0.27502349019050598</v>
      </c>
      <c r="I675">
        <v>251</v>
      </c>
      <c r="J675">
        <v>121.50868225097656</v>
      </c>
      <c r="K675">
        <v>-129.49131774902344</v>
      </c>
      <c r="L675">
        <v>-0.51590168476104736</v>
      </c>
      <c r="M675">
        <v>16.008020401000977</v>
      </c>
      <c r="N675">
        <v>35.264041900634766</v>
      </c>
      <c r="O675">
        <v>19.256021499633789</v>
      </c>
      <c r="P675">
        <v>1.202898383140564</v>
      </c>
    </row>
    <row r="676" spans="1:16">
      <c r="A676">
        <v>108058003</v>
      </c>
      <c r="B676" t="s">
        <v>1636</v>
      </c>
      <c r="C676" t="s">
        <v>2307</v>
      </c>
      <c r="D676" t="s">
        <v>2678</v>
      </c>
      <c r="E676">
        <v>17863608</v>
      </c>
      <c r="F676">
        <v>10573818</v>
      </c>
      <c r="G676">
        <v>-7289790</v>
      </c>
      <c r="H676">
        <v>-0.40808048844337463</v>
      </c>
      <c r="I676">
        <v>137</v>
      </c>
      <c r="J676">
        <v>49.592124938964844</v>
      </c>
      <c r="K676">
        <v>-87.407875061035156</v>
      </c>
      <c r="L676">
        <v>-0.63801366090774536</v>
      </c>
      <c r="M676">
        <v>13.069070816040039</v>
      </c>
      <c r="N676">
        <v>40.343650817871094</v>
      </c>
      <c r="O676">
        <v>27.274580001831055</v>
      </c>
      <c r="P676">
        <v>2.086956262588501</v>
      </c>
    </row>
    <row r="677" spans="1:16">
      <c r="A677">
        <v>114068103</v>
      </c>
      <c r="B677" t="s">
        <v>1637</v>
      </c>
      <c r="C677" t="s">
        <v>2308</v>
      </c>
      <c r="D677" t="s">
        <v>2678</v>
      </c>
      <c r="E677">
        <v>65235828</v>
      </c>
      <c r="F677">
        <v>37988032</v>
      </c>
      <c r="G677">
        <v>-27247796</v>
      </c>
      <c r="H677">
        <v>-0.41768145561218262</v>
      </c>
      <c r="I677">
        <v>395.5</v>
      </c>
      <c r="J677">
        <v>148.41012573242188</v>
      </c>
      <c r="K677">
        <v>-247.08987426757813</v>
      </c>
      <c r="L677">
        <v>-0.62475317716598511</v>
      </c>
      <c r="M677">
        <v>14.625184059143066</v>
      </c>
      <c r="N677">
        <v>41.283748626708984</v>
      </c>
      <c r="O677">
        <v>26.658565521240234</v>
      </c>
      <c r="P677">
        <v>1.8227849006652832</v>
      </c>
    </row>
    <row r="678" spans="1:16">
      <c r="A678">
        <v>108078003</v>
      </c>
      <c r="B678" t="s">
        <v>1638</v>
      </c>
      <c r="C678" t="s">
        <v>2309</v>
      </c>
      <c r="D678" t="s">
        <v>2678</v>
      </c>
      <c r="E678">
        <v>25320964</v>
      </c>
      <c r="F678">
        <v>20112082</v>
      </c>
      <c r="G678">
        <v>-5208882</v>
      </c>
      <c r="H678">
        <v>-0.20571421086788177</v>
      </c>
      <c r="I678">
        <v>252.5</v>
      </c>
      <c r="J678">
        <v>182.5196533203125</v>
      </c>
      <c r="K678">
        <v>-69.9803466796875</v>
      </c>
      <c r="L678">
        <v>-0.27714988589286804</v>
      </c>
      <c r="M678">
        <v>15.021682739257813</v>
      </c>
      <c r="N678">
        <v>22.26104736328125</v>
      </c>
      <c r="O678">
        <v>7.2393646240234375</v>
      </c>
      <c r="P678">
        <v>0.48192766308784485</v>
      </c>
    </row>
    <row r="679" spans="1:16">
      <c r="A679">
        <v>104377003</v>
      </c>
      <c r="B679" t="s">
        <v>1639</v>
      </c>
      <c r="C679" t="s">
        <v>2310</v>
      </c>
      <c r="D679" t="s">
        <v>2678</v>
      </c>
      <c r="E679">
        <v>12362862</v>
      </c>
      <c r="F679">
        <v>8842421</v>
      </c>
      <c r="G679">
        <v>-3520441</v>
      </c>
      <c r="H679">
        <v>-0.28475937247276306</v>
      </c>
      <c r="I679">
        <v>98.5</v>
      </c>
      <c r="J679">
        <v>57.844795227050781</v>
      </c>
      <c r="K679">
        <v>-40.655204772949219</v>
      </c>
      <c r="L679">
        <v>-0.41274318099021912</v>
      </c>
      <c r="M679">
        <v>14.042535781860352</v>
      </c>
      <c r="N679">
        <v>23.128881454467773</v>
      </c>
      <c r="O679">
        <v>9.0863456726074219</v>
      </c>
      <c r="P679">
        <v>0.64705872535705566</v>
      </c>
    </row>
    <row r="680" spans="1:16">
      <c r="A680">
        <v>105259103</v>
      </c>
      <c r="B680" t="s">
        <v>1640</v>
      </c>
      <c r="C680" t="s">
        <v>2311</v>
      </c>
      <c r="D680" t="s">
        <v>2678</v>
      </c>
      <c r="E680">
        <v>19679402</v>
      </c>
      <c r="F680">
        <v>11820406</v>
      </c>
      <c r="G680">
        <v>-7858996</v>
      </c>
      <c r="H680">
        <v>-0.39935135841369629</v>
      </c>
      <c r="I680">
        <v>163</v>
      </c>
      <c r="J680">
        <v>71.790420532226563</v>
      </c>
      <c r="K680">
        <v>-91.209579467773438</v>
      </c>
      <c r="L680">
        <v>-0.55956798791885376</v>
      </c>
      <c r="M680">
        <v>13.053567886352539</v>
      </c>
      <c r="N680">
        <v>32.040576934814453</v>
      </c>
      <c r="O680">
        <v>18.987009048461914</v>
      </c>
      <c r="P680">
        <v>1.4545454978942871</v>
      </c>
    </row>
    <row r="681" spans="1:16">
      <c r="A681">
        <v>106169003</v>
      </c>
      <c r="B681" t="s">
        <v>1641</v>
      </c>
      <c r="C681" t="s">
        <v>2312</v>
      </c>
      <c r="D681" t="s">
        <v>2678</v>
      </c>
      <c r="E681">
        <v>11572220</v>
      </c>
      <c r="F681">
        <v>6720311</v>
      </c>
      <c r="G681">
        <v>-4851909</v>
      </c>
      <c r="H681">
        <v>-0.41927209496498108</v>
      </c>
      <c r="I681">
        <v>134</v>
      </c>
      <c r="J681">
        <v>60.674392700195313</v>
      </c>
      <c r="K681">
        <v>-73.325607299804688</v>
      </c>
      <c r="L681">
        <v>-0.54720604419708252</v>
      </c>
      <c r="M681">
        <v>11.619450569152832</v>
      </c>
      <c r="N681">
        <v>24.691333770751953</v>
      </c>
      <c r="O681">
        <v>13.071883201599121</v>
      </c>
      <c r="P681">
        <v>1.1250001192092896</v>
      </c>
    </row>
    <row r="682" spans="1:16">
      <c r="A682">
        <v>101268003</v>
      </c>
      <c r="B682" t="s">
        <v>1642</v>
      </c>
      <c r="C682" t="s">
        <v>2313</v>
      </c>
      <c r="D682" t="s">
        <v>2678</v>
      </c>
      <c r="E682">
        <v>47972156</v>
      </c>
      <c r="F682">
        <v>33114614</v>
      </c>
      <c r="G682">
        <v>-14857542</v>
      </c>
      <c r="H682">
        <v>-0.30971178412437439</v>
      </c>
      <c r="I682">
        <v>304.5</v>
      </c>
      <c r="J682">
        <v>165.42401123046875</v>
      </c>
      <c r="K682">
        <v>-139.07598876953125</v>
      </c>
      <c r="L682">
        <v>-0.45673558115959167</v>
      </c>
      <c r="M682">
        <v>15.077021598815918</v>
      </c>
      <c r="N682">
        <v>29.066009521484375</v>
      </c>
      <c r="O682">
        <v>13.988987922668457</v>
      </c>
      <c r="P682">
        <v>0.92783498764038086</v>
      </c>
    </row>
    <row r="683" spans="1:16">
      <c r="A683">
        <v>124158503</v>
      </c>
      <c r="B683" t="s">
        <v>1643</v>
      </c>
      <c r="C683" t="s">
        <v>2314</v>
      </c>
      <c r="D683" t="s">
        <v>2678</v>
      </c>
      <c r="E683">
        <v>89769888</v>
      </c>
      <c r="F683">
        <v>41652084</v>
      </c>
      <c r="G683">
        <v>-48117804</v>
      </c>
      <c r="H683">
        <v>-0.53601276874542236</v>
      </c>
      <c r="I683">
        <v>656.5</v>
      </c>
      <c r="J683">
        <v>187.93875122070313</v>
      </c>
      <c r="K683">
        <v>-468.56124877929688</v>
      </c>
      <c r="L683">
        <v>-0.7137262225151062</v>
      </c>
      <c r="M683">
        <v>13.588155746459961</v>
      </c>
      <c r="N683">
        <v>46.230964660644531</v>
      </c>
      <c r="O683">
        <v>32.642807006835938</v>
      </c>
      <c r="P683">
        <v>2.4022986888885498</v>
      </c>
    </row>
    <row r="684" spans="1:16">
      <c r="A684">
        <v>128328003</v>
      </c>
      <c r="B684" t="s">
        <v>1644</v>
      </c>
      <c r="C684" t="s">
        <v>2315</v>
      </c>
      <c r="D684" t="s">
        <v>2678</v>
      </c>
      <c r="E684">
        <v>22366356</v>
      </c>
      <c r="F684">
        <v>12320007</v>
      </c>
      <c r="G684">
        <v>-10046349</v>
      </c>
      <c r="H684">
        <v>-0.44917237758636475</v>
      </c>
      <c r="I684">
        <v>118.5</v>
      </c>
      <c r="J684">
        <v>41.745361328125</v>
      </c>
      <c r="K684">
        <v>-76.754638671875</v>
      </c>
      <c r="L684">
        <v>-0.64771848917007446</v>
      </c>
      <c r="M684">
        <v>14.399685859680176</v>
      </c>
      <c r="N684">
        <v>41.99908447265625</v>
      </c>
      <c r="O684">
        <v>27.599399566650391</v>
      </c>
      <c r="P684">
        <v>1.9166667461395264</v>
      </c>
    </row>
    <row r="685" spans="1:16">
      <c r="A685">
        <v>126512674</v>
      </c>
      <c r="B685" t="s">
        <v>1645</v>
      </c>
      <c r="C685" t="s">
        <v>2316</v>
      </c>
      <c r="D685" t="s">
        <v>2679</v>
      </c>
      <c r="E685">
        <v>7932023</v>
      </c>
      <c r="F685">
        <v>5540376</v>
      </c>
      <c r="G685">
        <v>-2391647</v>
      </c>
      <c r="H685">
        <v>-0.30151790380477905</v>
      </c>
      <c r="I685">
        <v>47</v>
      </c>
      <c r="J685">
        <v>25.796226501464844</v>
      </c>
      <c r="K685">
        <v>-21.203773498535156</v>
      </c>
      <c r="L685">
        <v>-0.45114412903785706</v>
      </c>
      <c r="M685">
        <v>26.485263824462891</v>
      </c>
      <c r="N685">
        <v>50.321998596191406</v>
      </c>
      <c r="O685">
        <v>23.836734771728516</v>
      </c>
      <c r="P685">
        <v>0.89999991655349731</v>
      </c>
    </row>
    <row r="686" spans="1:16">
      <c r="A686">
        <v>126519434</v>
      </c>
      <c r="B686" t="s">
        <v>1646</v>
      </c>
      <c r="C686" t="s">
        <v>2316</v>
      </c>
      <c r="D686" t="s">
        <v>2679</v>
      </c>
      <c r="E686">
        <v>10437831</v>
      </c>
      <c r="F686">
        <v>6037657</v>
      </c>
      <c r="G686">
        <v>-4400174</v>
      </c>
      <c r="H686">
        <v>-0.42156019806861877</v>
      </c>
      <c r="I686">
        <v>85.5</v>
      </c>
      <c r="J686">
        <v>34.785438537597656</v>
      </c>
      <c r="K686">
        <v>-50.714561462402344</v>
      </c>
      <c r="L686">
        <v>-0.59315276145935059</v>
      </c>
      <c r="M686">
        <v>10.723111152648926</v>
      </c>
      <c r="N686">
        <v>43.867271423339844</v>
      </c>
      <c r="O686">
        <v>33.144161224365234</v>
      </c>
      <c r="P686">
        <v>3.0909090042114258</v>
      </c>
    </row>
    <row r="687" spans="1:16">
      <c r="A687">
        <v>126517442</v>
      </c>
      <c r="B687" t="s">
        <v>1647</v>
      </c>
      <c r="C687" t="s">
        <v>2316</v>
      </c>
      <c r="D687" t="s">
        <v>2679</v>
      </c>
      <c r="E687">
        <v>11115350</v>
      </c>
      <c r="F687">
        <v>7869024</v>
      </c>
      <c r="G687">
        <v>-3246326</v>
      </c>
      <c r="H687">
        <v>-0.29205793142318726</v>
      </c>
      <c r="I687">
        <v>80.5</v>
      </c>
      <c r="J687">
        <v>42.276153564453125</v>
      </c>
      <c r="K687">
        <v>-38.223846435546875</v>
      </c>
      <c r="L687">
        <v>-0.47483038902282715</v>
      </c>
      <c r="M687">
        <v>14.066196441650391</v>
      </c>
      <c r="N687">
        <v>32.608001708984375</v>
      </c>
      <c r="O687">
        <v>18.541805267333984</v>
      </c>
      <c r="P687">
        <v>1.3181818723678589</v>
      </c>
    </row>
    <row r="688" spans="1:16">
      <c r="A688">
        <v>126513210</v>
      </c>
      <c r="B688" t="s">
        <v>1648</v>
      </c>
      <c r="C688" t="s">
        <v>2316</v>
      </c>
      <c r="D688" t="s">
        <v>2679</v>
      </c>
      <c r="E688">
        <v>11544266</v>
      </c>
      <c r="F688">
        <v>8429885</v>
      </c>
      <c r="G688">
        <v>-3114381</v>
      </c>
      <c r="H688">
        <v>-0.26977729797363281</v>
      </c>
      <c r="I688">
        <v>126.5</v>
      </c>
      <c r="J688">
        <v>74.533050537109375</v>
      </c>
      <c r="K688">
        <v>-51.966949462890625</v>
      </c>
      <c r="L688">
        <v>-0.41080591082572937</v>
      </c>
      <c r="M688">
        <v>18.328058242797852</v>
      </c>
      <c r="N688">
        <v>32.797580718994141</v>
      </c>
      <c r="O688">
        <v>14.469522476196289</v>
      </c>
      <c r="P688">
        <v>0.78947383165359497</v>
      </c>
    </row>
    <row r="689" spans="1:16">
      <c r="A689">
        <v>126513415</v>
      </c>
      <c r="B689" t="s">
        <v>1649</v>
      </c>
      <c r="C689" t="s">
        <v>2316</v>
      </c>
      <c r="D689" t="s">
        <v>2679</v>
      </c>
      <c r="E689">
        <v>4795251</v>
      </c>
      <c r="F689">
        <v>3344235</v>
      </c>
      <c r="G689">
        <v>-1451016</v>
      </c>
      <c r="H689">
        <v>-0.302594393491745</v>
      </c>
      <c r="I689">
        <v>44</v>
      </c>
      <c r="J689">
        <v>23.645404815673828</v>
      </c>
      <c r="K689">
        <v>-20.354595184326172</v>
      </c>
      <c r="L689">
        <v>-0.46260443329811096</v>
      </c>
      <c r="M689">
        <v>12.99995231628418</v>
      </c>
      <c r="N689">
        <v>24.818090438842773</v>
      </c>
      <c r="O689">
        <v>11.818138122558594</v>
      </c>
      <c r="P689">
        <v>0.90909087657928467</v>
      </c>
    </row>
    <row r="690" spans="1:16">
      <c r="A690">
        <v>112018523</v>
      </c>
      <c r="B690" t="s">
        <v>1650</v>
      </c>
      <c r="C690" t="s">
        <v>2317</v>
      </c>
      <c r="D690" t="s">
        <v>2680</v>
      </c>
      <c r="E690">
        <v>29938348</v>
      </c>
      <c r="F690">
        <v>20008080</v>
      </c>
      <c r="G690">
        <v>-9930268</v>
      </c>
      <c r="H690">
        <v>-0.33169057965278625</v>
      </c>
      <c r="I690">
        <v>195.5</v>
      </c>
      <c r="J690">
        <v>92.32122802734375</v>
      </c>
      <c r="K690">
        <v>-103.17877197265625</v>
      </c>
      <c r="L690">
        <v>-0.52776867151260376</v>
      </c>
      <c r="M690">
        <v>13.852767944335938</v>
      </c>
      <c r="N690">
        <v>29.8551025390625</v>
      </c>
      <c r="O690">
        <v>16.002334594726563</v>
      </c>
      <c r="P690">
        <v>1.1551723480224609</v>
      </c>
    </row>
    <row r="691" spans="1:16">
      <c r="A691">
        <v>122099007</v>
      </c>
      <c r="B691" t="s">
        <v>1651</v>
      </c>
      <c r="C691" t="s">
        <v>2318</v>
      </c>
      <c r="D691" t="s">
        <v>2681</v>
      </c>
      <c r="E691">
        <v>9751078</v>
      </c>
      <c r="F691">
        <v>6981089.5</v>
      </c>
      <c r="G691">
        <v>-2769988.5</v>
      </c>
      <c r="H691">
        <v>-0.28406998515129089</v>
      </c>
      <c r="I691">
        <v>55.5</v>
      </c>
      <c r="J691">
        <v>30.507659912109375</v>
      </c>
      <c r="K691">
        <v>-24.992340087890625</v>
      </c>
      <c r="L691">
        <v>-0.45031243562698364</v>
      </c>
      <c r="M691">
        <v>29.719999313354492</v>
      </c>
      <c r="N691">
        <v>46.4375</v>
      </c>
      <c r="O691">
        <v>16.717500686645508</v>
      </c>
      <c r="P691">
        <v>0.56250005960464478</v>
      </c>
    </row>
    <row r="692" spans="1:16">
      <c r="A692">
        <v>125239452</v>
      </c>
      <c r="B692" t="s">
        <v>1652</v>
      </c>
      <c r="C692" t="s">
        <v>2319</v>
      </c>
      <c r="D692" t="s">
        <v>2682</v>
      </c>
      <c r="E692">
        <v>211143440</v>
      </c>
      <c r="F692">
        <v>145754656</v>
      </c>
      <c r="G692">
        <v>-65388784</v>
      </c>
      <c r="H692">
        <v>-0.30968892574310303</v>
      </c>
      <c r="I692">
        <v>1481</v>
      </c>
      <c r="J692">
        <v>790.1971435546875</v>
      </c>
      <c r="K692">
        <v>-690.8028564453125</v>
      </c>
      <c r="L692">
        <v>-0.4664435088634491</v>
      </c>
      <c r="M692">
        <v>17.115175247192383</v>
      </c>
      <c r="N692">
        <v>34.713088989257813</v>
      </c>
      <c r="O692">
        <v>17.59791374206543</v>
      </c>
      <c r="P692">
        <v>1.0282052755355835</v>
      </c>
    </row>
    <row r="693" spans="1:16">
      <c r="A693">
        <v>115229003</v>
      </c>
      <c r="B693" t="s">
        <v>1653</v>
      </c>
      <c r="C693" t="s">
        <v>2320</v>
      </c>
      <c r="D693" t="s">
        <v>2682</v>
      </c>
      <c r="E693">
        <v>21254202</v>
      </c>
      <c r="F693">
        <v>14387086</v>
      </c>
      <c r="G693">
        <v>-6867116</v>
      </c>
      <c r="H693">
        <v>-0.32309451699256897</v>
      </c>
      <c r="I693">
        <v>157</v>
      </c>
      <c r="J693">
        <v>85.652366638183594</v>
      </c>
      <c r="K693">
        <v>-71.347633361816406</v>
      </c>
      <c r="L693">
        <v>-0.45444351434707642</v>
      </c>
      <c r="M693">
        <v>13.063454627990723</v>
      </c>
      <c r="N693">
        <v>22.540863037109375</v>
      </c>
      <c r="O693">
        <v>9.4774084091186523</v>
      </c>
      <c r="P693">
        <v>0.72549021244049072</v>
      </c>
    </row>
    <row r="694" spans="1:16">
      <c r="A694">
        <v>123468303</v>
      </c>
      <c r="B694" t="s">
        <v>1654</v>
      </c>
      <c r="C694" t="s">
        <v>2321</v>
      </c>
      <c r="D694" t="s">
        <v>2682</v>
      </c>
      <c r="E694">
        <v>101791848</v>
      </c>
      <c r="F694">
        <v>47245656</v>
      </c>
      <c r="G694">
        <v>-54546192</v>
      </c>
      <c r="H694">
        <v>-0.53586012125015259</v>
      </c>
      <c r="I694">
        <v>660</v>
      </c>
      <c r="J694">
        <v>197.90180969238281</v>
      </c>
      <c r="K694">
        <v>-462.09820556640625</v>
      </c>
      <c r="L694">
        <v>-0.7001488208770752</v>
      </c>
      <c r="M694">
        <v>12.984920501708984</v>
      </c>
      <c r="N694">
        <v>44.120807647705078</v>
      </c>
      <c r="O694">
        <v>31.135887145996094</v>
      </c>
      <c r="P694">
        <v>2.3978495597839355</v>
      </c>
    </row>
    <row r="695" spans="1:16">
      <c r="A695">
        <v>123468402</v>
      </c>
      <c r="B695" t="s">
        <v>1655</v>
      </c>
      <c r="C695" t="s">
        <v>2321</v>
      </c>
      <c r="D695" t="s">
        <v>2682</v>
      </c>
      <c r="E695">
        <v>112095912</v>
      </c>
      <c r="F695">
        <v>47488272</v>
      </c>
      <c r="G695">
        <v>-64607640</v>
      </c>
      <c r="H695">
        <v>-0.57636034488677979</v>
      </c>
      <c r="I695">
        <v>637.5</v>
      </c>
      <c r="J695">
        <v>168.64047241210938</v>
      </c>
      <c r="K695">
        <v>-468.85952758789063</v>
      </c>
      <c r="L695">
        <v>-0.73546594381332397</v>
      </c>
      <c r="M695">
        <v>13.199926376342773</v>
      </c>
      <c r="N695">
        <v>48.599727630615234</v>
      </c>
      <c r="O695">
        <v>35.399803161621094</v>
      </c>
      <c r="P695">
        <v>2.6818180084228516</v>
      </c>
    </row>
    <row r="696" spans="1:16">
      <c r="A696">
        <v>123468503</v>
      </c>
      <c r="B696" t="s">
        <v>1656</v>
      </c>
      <c r="C696" t="s">
        <v>2321</v>
      </c>
      <c r="D696" t="s">
        <v>2682</v>
      </c>
      <c r="E696">
        <v>67190712</v>
      </c>
      <c r="F696">
        <v>36945368</v>
      </c>
      <c r="G696">
        <v>-30245344</v>
      </c>
      <c r="H696">
        <v>-0.45014172792434692</v>
      </c>
      <c r="I696">
        <v>459</v>
      </c>
      <c r="J696">
        <v>156.13211059570313</v>
      </c>
      <c r="K696">
        <v>-302.86788940429688</v>
      </c>
      <c r="L696">
        <v>-0.65984290838241577</v>
      </c>
      <c r="M696">
        <v>15.965980529785156</v>
      </c>
      <c r="N696">
        <v>51.952793121337891</v>
      </c>
      <c r="O696">
        <v>35.986812591552734</v>
      </c>
      <c r="P696">
        <v>2.2539682388305664</v>
      </c>
    </row>
    <row r="697" spans="1:16">
      <c r="A697">
        <v>123468603</v>
      </c>
      <c r="B697" t="s">
        <v>1657</v>
      </c>
      <c r="C697" t="s">
        <v>2321</v>
      </c>
      <c r="D697" t="s">
        <v>2682</v>
      </c>
      <c r="E697">
        <v>64133140</v>
      </c>
      <c r="F697">
        <v>38378784</v>
      </c>
      <c r="G697">
        <v>-25754356</v>
      </c>
      <c r="H697">
        <v>-0.40157639980316162</v>
      </c>
      <c r="I697">
        <v>433</v>
      </c>
      <c r="J697">
        <v>184.535400390625</v>
      </c>
      <c r="K697">
        <v>-248.464599609375</v>
      </c>
      <c r="L697">
        <v>-0.57382124662399292</v>
      </c>
      <c r="M697">
        <v>16.929965972900391</v>
      </c>
      <c r="N697">
        <v>39.892448425292969</v>
      </c>
      <c r="O697">
        <v>22.962482452392578</v>
      </c>
      <c r="P697">
        <v>1.3563218116760254</v>
      </c>
    </row>
    <row r="698" spans="1:16">
      <c r="A698">
        <v>103029203</v>
      </c>
      <c r="B698" t="s">
        <v>1658</v>
      </c>
      <c r="C698" t="s">
        <v>2322</v>
      </c>
      <c r="D698" t="s">
        <v>2682</v>
      </c>
      <c r="E698">
        <v>96945248</v>
      </c>
      <c r="F698">
        <v>58245536</v>
      </c>
      <c r="G698">
        <v>-38699712</v>
      </c>
      <c r="H698">
        <v>-0.39919143915176392</v>
      </c>
      <c r="I698">
        <v>510.5</v>
      </c>
      <c r="J698">
        <v>180.4049072265625</v>
      </c>
      <c r="K698">
        <v>-330.0950927734375</v>
      </c>
      <c r="L698">
        <v>-0.64661133289337158</v>
      </c>
      <c r="M698">
        <v>16.305015563964844</v>
      </c>
      <c r="N698">
        <v>49.303260803222656</v>
      </c>
      <c r="O698">
        <v>32.998245239257813</v>
      </c>
      <c r="P698">
        <v>2.0238094329833984</v>
      </c>
    </row>
    <row r="699" spans="1:16">
      <c r="A699">
        <v>103023090</v>
      </c>
      <c r="B699" t="s">
        <v>1659</v>
      </c>
      <c r="C699" t="s">
        <v>2322</v>
      </c>
      <c r="D699" t="s">
        <v>2683</v>
      </c>
      <c r="E699">
        <v>6451014</v>
      </c>
      <c r="F699">
        <v>3235105</v>
      </c>
      <c r="G699">
        <v>-3215909</v>
      </c>
      <c r="H699">
        <v>-0.49851217865943909</v>
      </c>
      <c r="I699">
        <v>53</v>
      </c>
      <c r="J699">
        <v>13.720129013061523</v>
      </c>
      <c r="K699">
        <v>-39.279869079589844</v>
      </c>
      <c r="L699">
        <v>-0.74112957715988159</v>
      </c>
      <c r="M699">
        <v>15.827199935913086</v>
      </c>
      <c r="N699">
        <v>79.136001586914063</v>
      </c>
      <c r="O699">
        <v>63.308799743652344</v>
      </c>
      <c r="P699">
        <v>4</v>
      </c>
    </row>
    <row r="700" spans="1:16">
      <c r="A700">
        <v>102023080</v>
      </c>
      <c r="B700" t="s">
        <v>1660</v>
      </c>
      <c r="C700" t="s">
        <v>2322</v>
      </c>
      <c r="D700" t="s">
        <v>2683</v>
      </c>
      <c r="E700">
        <v>7466790</v>
      </c>
      <c r="F700">
        <v>3154001</v>
      </c>
      <c r="G700">
        <v>-4312789</v>
      </c>
      <c r="H700">
        <v>-0.57759612798690796</v>
      </c>
      <c r="I700">
        <v>55.5</v>
      </c>
      <c r="J700">
        <v>8.8320322036743164</v>
      </c>
      <c r="K700">
        <v>-46.66796875</v>
      </c>
      <c r="L700">
        <v>-0.84086430072784424</v>
      </c>
      <c r="M700">
        <v>9.0953998565673828</v>
      </c>
      <c r="N700">
        <v>63.667800903320313</v>
      </c>
      <c r="O700">
        <v>54.572402954101563</v>
      </c>
      <c r="P700">
        <v>6</v>
      </c>
    </row>
    <row r="701" spans="1:16">
      <c r="A701">
        <v>103028246</v>
      </c>
      <c r="B701" t="s">
        <v>1661</v>
      </c>
      <c r="C701" t="s">
        <v>2322</v>
      </c>
      <c r="D701" t="s">
        <v>2683</v>
      </c>
      <c r="E701">
        <v>6722564</v>
      </c>
      <c r="F701">
        <v>2926809</v>
      </c>
      <c r="G701">
        <v>-3795755</v>
      </c>
      <c r="H701">
        <v>-0.56462907791137695</v>
      </c>
      <c r="I701">
        <v>47</v>
      </c>
      <c r="J701">
        <v>8.7925930023193359</v>
      </c>
      <c r="K701">
        <v>-38.207405090332031</v>
      </c>
      <c r="L701">
        <v>-0.81292349100112915</v>
      </c>
      <c r="M701">
        <v>11.31173038482666</v>
      </c>
      <c r="N701">
        <v>73.526252746582031</v>
      </c>
      <c r="O701">
        <v>62.214523315429688</v>
      </c>
      <c r="P701">
        <v>5.5000004768371582</v>
      </c>
    </row>
    <row r="702" spans="1:16">
      <c r="A702">
        <v>106618603</v>
      </c>
      <c r="B702" t="s">
        <v>1662</v>
      </c>
      <c r="C702" t="s">
        <v>2323</v>
      </c>
      <c r="D702" t="s">
        <v>2684</v>
      </c>
      <c r="E702">
        <v>14154399</v>
      </c>
      <c r="F702">
        <v>8899691</v>
      </c>
      <c r="G702">
        <v>-5254708</v>
      </c>
      <c r="H702">
        <v>-0.37124204635620117</v>
      </c>
      <c r="I702">
        <v>115.5</v>
      </c>
      <c r="J702">
        <v>57.699436187744141</v>
      </c>
      <c r="K702">
        <v>-57.800563812255859</v>
      </c>
      <c r="L702">
        <v>-0.50043779611587524</v>
      </c>
      <c r="M702">
        <v>13.251145362854004</v>
      </c>
      <c r="N702">
        <v>25.674093246459961</v>
      </c>
      <c r="O702">
        <v>12.422947883605957</v>
      </c>
      <c r="P702">
        <v>0.93749994039535522</v>
      </c>
    </row>
    <row r="703" spans="1:16">
      <c r="A703">
        <v>119358403</v>
      </c>
      <c r="B703" t="s">
        <v>1663</v>
      </c>
      <c r="C703" t="s">
        <v>2324</v>
      </c>
      <c r="D703" t="s">
        <v>2684</v>
      </c>
      <c r="E703">
        <v>37954968</v>
      </c>
      <c r="F703">
        <v>30208264</v>
      </c>
      <c r="G703">
        <v>-7746704</v>
      </c>
      <c r="H703">
        <v>-0.20410250127315521</v>
      </c>
      <c r="I703">
        <v>260.5</v>
      </c>
      <c r="J703">
        <v>183.30471801757813</v>
      </c>
      <c r="K703">
        <v>-77.195281982421875</v>
      </c>
      <c r="L703">
        <v>-0.29633504152297974</v>
      </c>
      <c r="M703">
        <v>14.302258491516113</v>
      </c>
      <c r="N703">
        <v>20.398303985595703</v>
      </c>
      <c r="O703">
        <v>6.0960454940795898</v>
      </c>
      <c r="P703">
        <v>0.4262295663356781</v>
      </c>
    </row>
    <row r="704" spans="1:16">
      <c r="A704">
        <v>106619107</v>
      </c>
      <c r="B704" t="s">
        <v>1664</v>
      </c>
      <c r="C704" t="s">
        <v>2325</v>
      </c>
      <c r="D704" t="s">
        <v>2685</v>
      </c>
      <c r="E704">
        <v>7109903.5</v>
      </c>
      <c r="F704">
        <v>6252484.5</v>
      </c>
      <c r="G704">
        <v>-857419</v>
      </c>
      <c r="H704">
        <v>-0.12059502303600311</v>
      </c>
      <c r="I704">
        <v>44.5</v>
      </c>
      <c r="J704">
        <v>33.842704772949219</v>
      </c>
      <c r="K704">
        <v>-10.657295227050781</v>
      </c>
      <c r="L704">
        <v>-0.23948977887630463</v>
      </c>
      <c r="M704">
        <v>32.3125</v>
      </c>
      <c r="N704">
        <v>47</v>
      </c>
      <c r="O704">
        <v>14.6875</v>
      </c>
      <c r="P704">
        <v>0.45454546809196472</v>
      </c>
    </row>
    <row r="705" spans="1:16">
      <c r="A705">
        <v>141019741</v>
      </c>
      <c r="B705" t="s">
        <v>1665</v>
      </c>
      <c r="C705" t="s">
        <v>2326</v>
      </c>
      <c r="D705" t="s">
        <v>2686</v>
      </c>
      <c r="E705">
        <v>3599896</v>
      </c>
      <c r="F705">
        <v>2316100</v>
      </c>
      <c r="G705">
        <v>-1283796</v>
      </c>
      <c r="H705">
        <v>-0.35662031173706055</v>
      </c>
      <c r="I705">
        <v>36</v>
      </c>
      <c r="J705">
        <v>18.130281448364258</v>
      </c>
      <c r="K705">
        <v>-17.869718551635742</v>
      </c>
      <c r="L705">
        <v>-0.49638107419013977</v>
      </c>
      <c r="M705">
        <v>13.127778053283691</v>
      </c>
      <c r="N705">
        <v>29.537500381469727</v>
      </c>
      <c r="O705">
        <v>16.409721374511719</v>
      </c>
      <c r="P705">
        <v>1.25</v>
      </c>
    </row>
    <row r="706" spans="1:16">
      <c r="A706">
        <v>125233517</v>
      </c>
      <c r="B706" t="s">
        <v>1666</v>
      </c>
      <c r="C706" t="s">
        <v>2327</v>
      </c>
      <c r="D706" t="s">
        <v>2686</v>
      </c>
      <c r="E706">
        <v>5810465</v>
      </c>
      <c r="F706">
        <v>3689200</v>
      </c>
      <c r="G706">
        <v>-2121265</v>
      </c>
      <c r="H706">
        <v>-0.36507663130760193</v>
      </c>
      <c r="I706">
        <v>56.5</v>
      </c>
      <c r="J706">
        <v>27.678028106689453</v>
      </c>
      <c r="K706">
        <v>-28.821971893310547</v>
      </c>
      <c r="L706">
        <v>-0.51012337207794189</v>
      </c>
      <c r="M706">
        <v>11.564656257629395</v>
      </c>
      <c r="N706">
        <v>24.671266555786133</v>
      </c>
      <c r="O706">
        <v>13.106610298156738</v>
      </c>
      <c r="P706">
        <v>1.1333333253860474</v>
      </c>
    </row>
    <row r="707" spans="1:16">
      <c r="A707">
        <v>119648303</v>
      </c>
      <c r="B707" t="s">
        <v>1667</v>
      </c>
      <c r="C707" t="s">
        <v>2328</v>
      </c>
      <c r="D707" t="s">
        <v>2687</v>
      </c>
      <c r="E707">
        <v>77120296</v>
      </c>
      <c r="F707">
        <v>34286272</v>
      </c>
      <c r="G707">
        <v>-42834024</v>
      </c>
      <c r="H707">
        <v>-0.55541831254959106</v>
      </c>
      <c r="I707">
        <v>482</v>
      </c>
      <c r="J707">
        <v>135.08270263671875</v>
      </c>
      <c r="K707">
        <v>-346.91729736328125</v>
      </c>
      <c r="L707">
        <v>-0.7197454571723938</v>
      </c>
      <c r="M707">
        <v>11.788643836975098</v>
      </c>
      <c r="N707">
        <v>45.885032653808594</v>
      </c>
      <c r="O707">
        <v>34.096389770507813</v>
      </c>
      <c r="P707">
        <v>2.8923079967498779</v>
      </c>
    </row>
    <row r="708" spans="1:16">
      <c r="A708">
        <v>125239603</v>
      </c>
      <c r="B708" t="s">
        <v>1668</v>
      </c>
      <c r="C708" t="s">
        <v>2329</v>
      </c>
      <c r="D708" t="s">
        <v>2687</v>
      </c>
      <c r="E708">
        <v>83619504</v>
      </c>
      <c r="F708">
        <v>39082892</v>
      </c>
      <c r="G708">
        <v>-44536612</v>
      </c>
      <c r="H708">
        <v>-0.53261035680770874</v>
      </c>
      <c r="I708">
        <v>480.5</v>
      </c>
      <c r="J708">
        <v>117.97412109375</v>
      </c>
      <c r="K708">
        <v>-362.52587890625</v>
      </c>
      <c r="L708">
        <v>-0.75447630882263184</v>
      </c>
      <c r="M708">
        <v>14.480945587158203</v>
      </c>
      <c r="N708">
        <v>60.492984771728516</v>
      </c>
      <c r="O708">
        <v>46.012039184570313</v>
      </c>
      <c r="P708">
        <v>3.1774194240570068</v>
      </c>
    </row>
    <row r="709" spans="1:16">
      <c r="A709">
        <v>105628302</v>
      </c>
      <c r="B709" t="s">
        <v>1669</v>
      </c>
      <c r="C709" t="s">
        <v>2330</v>
      </c>
      <c r="D709" t="s">
        <v>2687</v>
      </c>
      <c r="E709">
        <v>81039368</v>
      </c>
      <c r="F709">
        <v>53102084</v>
      </c>
      <c r="G709">
        <v>-27937284</v>
      </c>
      <c r="H709">
        <v>-0.34473720192909241</v>
      </c>
      <c r="I709">
        <v>591.5</v>
      </c>
      <c r="J709">
        <v>294.83843994140625</v>
      </c>
      <c r="K709">
        <v>-296.66156005859375</v>
      </c>
      <c r="L709">
        <v>-0.50154107809066772</v>
      </c>
      <c r="M709">
        <v>15.434453010559082</v>
      </c>
      <c r="N709">
        <v>31.416227340698242</v>
      </c>
      <c r="O709">
        <v>15.98177433013916</v>
      </c>
      <c r="P709">
        <v>1.0354610681533813</v>
      </c>
    </row>
    <row r="710" spans="1:16">
      <c r="A710">
        <v>116498003</v>
      </c>
      <c r="B710" t="s">
        <v>1670</v>
      </c>
      <c r="C710" t="s">
        <v>2331</v>
      </c>
      <c r="D710" t="s">
        <v>2687</v>
      </c>
      <c r="E710">
        <v>35614048</v>
      </c>
      <c r="F710">
        <v>29599144</v>
      </c>
      <c r="G710">
        <v>-6014904</v>
      </c>
      <c r="H710">
        <v>-0.16889132559299469</v>
      </c>
      <c r="I710">
        <v>221.5</v>
      </c>
      <c r="J710">
        <v>170.2344970703125</v>
      </c>
      <c r="K710">
        <v>-51.2655029296875</v>
      </c>
      <c r="L710">
        <v>-0.23144696652889252</v>
      </c>
      <c r="M710">
        <v>14.14604663848877</v>
      </c>
      <c r="N710">
        <v>18.861394882202148</v>
      </c>
      <c r="O710">
        <v>4.7153482437133789</v>
      </c>
      <c r="P710">
        <v>0.33333328366279602</v>
      </c>
    </row>
    <row r="711" spans="1:16">
      <c r="A711">
        <v>113369003</v>
      </c>
      <c r="B711" t="s">
        <v>1671</v>
      </c>
      <c r="C711" t="s">
        <v>2332</v>
      </c>
      <c r="D711" t="s">
        <v>2687</v>
      </c>
      <c r="E711">
        <v>77015920</v>
      </c>
      <c r="F711">
        <v>47319520</v>
      </c>
      <c r="G711">
        <v>-29696400</v>
      </c>
      <c r="H711">
        <v>-0.38558781147003174</v>
      </c>
      <c r="I711">
        <v>536.5</v>
      </c>
      <c r="J711">
        <v>235.0025634765625</v>
      </c>
      <c r="K711">
        <v>-301.4974365234375</v>
      </c>
      <c r="L711">
        <v>-0.56197100877761841</v>
      </c>
      <c r="M711">
        <v>15.477730751037598</v>
      </c>
      <c r="N711">
        <v>33.220497131347656</v>
      </c>
      <c r="O711">
        <v>17.742767333984375</v>
      </c>
      <c r="P711">
        <v>1.1463415622711182</v>
      </c>
    </row>
    <row r="712" spans="1:16">
      <c r="A712">
        <v>101638803</v>
      </c>
      <c r="B712" t="s">
        <v>1672</v>
      </c>
      <c r="C712" t="s">
        <v>2333</v>
      </c>
      <c r="D712" t="s">
        <v>2687</v>
      </c>
      <c r="E712">
        <v>29845692</v>
      </c>
      <c r="F712">
        <v>19866860</v>
      </c>
      <c r="G712">
        <v>-9978832</v>
      </c>
      <c r="H712">
        <v>-0.33434748649597168</v>
      </c>
      <c r="I712">
        <v>211.5</v>
      </c>
      <c r="J712">
        <v>102.29369354248047</v>
      </c>
      <c r="K712">
        <v>-109.20630645751953</v>
      </c>
      <c r="L712">
        <v>-0.51634186506271362</v>
      </c>
      <c r="M712">
        <v>13.144769668579102</v>
      </c>
      <c r="N712">
        <v>28.48033332824707</v>
      </c>
      <c r="O712">
        <v>15.335563659667969</v>
      </c>
      <c r="P712">
        <v>1.1666666269302368</v>
      </c>
    </row>
    <row r="713" spans="1:16">
      <c r="A713">
        <v>105259703</v>
      </c>
      <c r="B713" t="s">
        <v>1673</v>
      </c>
      <c r="C713" t="s">
        <v>2334</v>
      </c>
      <c r="D713" t="s">
        <v>2687</v>
      </c>
      <c r="E713">
        <v>26715564</v>
      </c>
      <c r="F713">
        <v>15454210</v>
      </c>
      <c r="G713">
        <v>-11261354</v>
      </c>
      <c r="H713">
        <v>-0.42152783274650574</v>
      </c>
      <c r="I713">
        <v>217</v>
      </c>
      <c r="J713">
        <v>81.917648315429688</v>
      </c>
      <c r="K713">
        <v>-135.08235168457031</v>
      </c>
      <c r="L713">
        <v>-0.62249928712844849</v>
      </c>
      <c r="M713">
        <v>14.122085571289063</v>
      </c>
      <c r="N713">
        <v>39.043411254882813</v>
      </c>
      <c r="O713">
        <v>24.92132568359375</v>
      </c>
      <c r="P713">
        <v>1.7647057771682739</v>
      </c>
    </row>
    <row r="714" spans="1:16">
      <c r="A714">
        <v>119648703</v>
      </c>
      <c r="B714" t="s">
        <v>1674</v>
      </c>
      <c r="C714" t="s">
        <v>2335</v>
      </c>
      <c r="D714" t="s">
        <v>2687</v>
      </c>
      <c r="E714">
        <v>58661052</v>
      </c>
      <c r="F714">
        <v>30292732</v>
      </c>
      <c r="G714">
        <v>-28368320</v>
      </c>
      <c r="H714">
        <v>-0.48359718918800354</v>
      </c>
      <c r="I714">
        <v>374.5</v>
      </c>
      <c r="J714">
        <v>136.645263671875</v>
      </c>
      <c r="K714">
        <v>-237.854736328125</v>
      </c>
      <c r="L714">
        <v>-0.63512611389160156</v>
      </c>
      <c r="M714">
        <v>13.280590057373047</v>
      </c>
      <c r="N714">
        <v>39.238105773925781</v>
      </c>
      <c r="O714">
        <v>25.957515716552734</v>
      </c>
      <c r="P714">
        <v>1.9545453786849976</v>
      </c>
    </row>
    <row r="715" spans="1:16">
      <c r="A715">
        <v>112289003</v>
      </c>
      <c r="B715" t="s">
        <v>1675</v>
      </c>
      <c r="C715" t="s">
        <v>2336</v>
      </c>
      <c r="D715" t="s">
        <v>2687</v>
      </c>
      <c r="E715">
        <v>77859992</v>
      </c>
      <c r="F715">
        <v>67558792</v>
      </c>
      <c r="G715">
        <v>-10301200</v>
      </c>
      <c r="H715">
        <v>-0.13230414688587189</v>
      </c>
      <c r="I715">
        <v>513.5</v>
      </c>
      <c r="J715">
        <v>384.37969970703125</v>
      </c>
      <c r="K715">
        <v>-129.12030029296875</v>
      </c>
      <c r="L715">
        <v>-0.25145140290260315</v>
      </c>
      <c r="M715">
        <v>17.515178680419922</v>
      </c>
      <c r="N715">
        <v>23.383207321166992</v>
      </c>
      <c r="O715">
        <v>5.8680286407470703</v>
      </c>
      <c r="P715">
        <v>0.33502534031867981</v>
      </c>
    </row>
    <row r="716" spans="1:16">
      <c r="A716">
        <v>121139004</v>
      </c>
      <c r="B716" t="s">
        <v>1676</v>
      </c>
      <c r="C716" t="s">
        <v>2337</v>
      </c>
      <c r="D716" t="s">
        <v>2687</v>
      </c>
      <c r="E716">
        <v>14462497</v>
      </c>
      <c r="F716">
        <v>7668640.5</v>
      </c>
      <c r="G716">
        <v>-6793856.5</v>
      </c>
      <c r="H716">
        <v>-0.46975681185722351</v>
      </c>
      <c r="I716">
        <v>92</v>
      </c>
      <c r="J716">
        <v>29.343189239501953</v>
      </c>
      <c r="K716">
        <v>-62.656810760498047</v>
      </c>
      <c r="L716">
        <v>-0.68105226755142212</v>
      </c>
      <c r="M716">
        <v>14.49128246307373</v>
      </c>
      <c r="N716">
        <v>47.614215850830078</v>
      </c>
      <c r="O716">
        <v>33.122932434082031</v>
      </c>
      <c r="P716">
        <v>2.2857143878936768</v>
      </c>
    </row>
    <row r="717" spans="1:16">
      <c r="A717">
        <v>117598503</v>
      </c>
      <c r="B717" t="s">
        <v>1677</v>
      </c>
      <c r="C717" t="s">
        <v>2338</v>
      </c>
      <c r="D717" t="s">
        <v>2687</v>
      </c>
      <c r="E717">
        <v>27007450</v>
      </c>
      <c r="F717">
        <v>18575876</v>
      </c>
      <c r="G717">
        <v>-8431574</v>
      </c>
      <c r="H717">
        <v>-0.31219437718391418</v>
      </c>
      <c r="I717">
        <v>195</v>
      </c>
      <c r="J717">
        <v>109.60907745361328</v>
      </c>
      <c r="K717">
        <v>-85.390922546386719</v>
      </c>
      <c r="L717">
        <v>-0.43790215253829956</v>
      </c>
      <c r="M717">
        <v>15.33966064453125</v>
      </c>
      <c r="N717">
        <v>27.241121292114258</v>
      </c>
      <c r="O717">
        <v>11.901460647583008</v>
      </c>
      <c r="P717">
        <v>0.77586203813552856</v>
      </c>
    </row>
    <row r="718" spans="1:16">
      <c r="A718">
        <v>103029403</v>
      </c>
      <c r="B718" t="s">
        <v>1678</v>
      </c>
      <c r="C718" t="s">
        <v>2339</v>
      </c>
      <c r="D718" t="s">
        <v>2687</v>
      </c>
      <c r="E718">
        <v>66758280</v>
      </c>
      <c r="F718">
        <v>40908764</v>
      </c>
      <c r="G718">
        <v>-25849516</v>
      </c>
      <c r="H718">
        <v>-0.38721063733100891</v>
      </c>
      <c r="I718">
        <v>377</v>
      </c>
      <c r="J718">
        <v>148.17282104492188</v>
      </c>
      <c r="K718">
        <v>-228.82717895507813</v>
      </c>
      <c r="L718">
        <v>-0.60696864128112793</v>
      </c>
      <c r="M718">
        <v>16.001680374145508</v>
      </c>
      <c r="N718">
        <v>43.143772125244141</v>
      </c>
      <c r="O718">
        <v>27.142091751098633</v>
      </c>
      <c r="P718">
        <v>1.6962026357650757</v>
      </c>
    </row>
    <row r="719" spans="1:16">
      <c r="A719">
        <v>110179003</v>
      </c>
      <c r="B719" t="s">
        <v>1679</v>
      </c>
      <c r="C719" t="s">
        <v>2340</v>
      </c>
      <c r="D719" t="s">
        <v>2687</v>
      </c>
      <c r="E719">
        <v>18713924</v>
      </c>
      <c r="F719">
        <v>11528731</v>
      </c>
      <c r="G719">
        <v>-7185193</v>
      </c>
      <c r="H719">
        <v>-0.38394904136657715</v>
      </c>
      <c r="I719">
        <v>144</v>
      </c>
      <c r="J719">
        <v>62.955619812011719</v>
      </c>
      <c r="K719">
        <v>-81.044380187988281</v>
      </c>
      <c r="L719">
        <v>-0.56280821561813354</v>
      </c>
      <c r="M719">
        <v>13.90812873840332</v>
      </c>
      <c r="N719">
        <v>30.424030303955078</v>
      </c>
      <c r="O719">
        <v>16.515901565551758</v>
      </c>
      <c r="P719">
        <v>1.1874998807907104</v>
      </c>
    </row>
    <row r="720" spans="1:16">
      <c r="A720">
        <v>124159002</v>
      </c>
      <c r="B720" t="s">
        <v>1680</v>
      </c>
      <c r="C720" t="s">
        <v>2341</v>
      </c>
      <c r="D720" t="s">
        <v>2687</v>
      </c>
      <c r="E720">
        <v>255108416</v>
      </c>
      <c r="F720">
        <v>150901664</v>
      </c>
      <c r="G720">
        <v>-104206752</v>
      </c>
      <c r="H720">
        <v>-0.40848025679588318</v>
      </c>
      <c r="I720">
        <v>1375</v>
      </c>
      <c r="J720">
        <v>522.0921630859375</v>
      </c>
      <c r="K720">
        <v>-852.9078369140625</v>
      </c>
      <c r="L720">
        <v>-0.62029659748077393</v>
      </c>
      <c r="M720">
        <v>15.182063102722168</v>
      </c>
      <c r="N720">
        <v>44.022731781005859</v>
      </c>
      <c r="O720">
        <v>28.840667724609375</v>
      </c>
      <c r="P720">
        <v>1.8996541500091553</v>
      </c>
    </row>
    <row r="721" spans="1:16">
      <c r="A721">
        <v>101308503</v>
      </c>
      <c r="B721" t="s">
        <v>1681</v>
      </c>
      <c r="C721" t="s">
        <v>2342</v>
      </c>
      <c r="D721" t="s">
        <v>2687</v>
      </c>
      <c r="E721">
        <v>18417312</v>
      </c>
      <c r="F721">
        <v>8285090</v>
      </c>
      <c r="G721">
        <v>-10132222</v>
      </c>
      <c r="H721">
        <v>-0.55014663934707642</v>
      </c>
      <c r="I721">
        <v>107.5</v>
      </c>
      <c r="J721">
        <v>33.397945404052734</v>
      </c>
      <c r="K721">
        <v>-74.10205078125</v>
      </c>
      <c r="L721">
        <v>-0.68932139873504639</v>
      </c>
      <c r="M721">
        <v>10.364609718322754</v>
      </c>
      <c r="N721">
        <v>30.151590347290039</v>
      </c>
      <c r="O721">
        <v>19.786979675292969</v>
      </c>
      <c r="P721">
        <v>1.9090907573699951</v>
      </c>
    </row>
    <row r="722" spans="1:16">
      <c r="A722">
        <v>103029553</v>
      </c>
      <c r="B722" t="s">
        <v>1682</v>
      </c>
      <c r="C722" t="s">
        <v>2343</v>
      </c>
      <c r="D722" t="s">
        <v>2687</v>
      </c>
      <c r="E722">
        <v>54738728</v>
      </c>
      <c r="F722">
        <v>37581900</v>
      </c>
      <c r="G722">
        <v>-17156828</v>
      </c>
      <c r="H722">
        <v>-0.3134312629699707</v>
      </c>
      <c r="I722">
        <v>350.5</v>
      </c>
      <c r="J722">
        <v>159.82241821289063</v>
      </c>
      <c r="K722">
        <v>-190.67758178710938</v>
      </c>
      <c r="L722">
        <v>-0.54401594400405884</v>
      </c>
      <c r="M722">
        <v>16.021371841430664</v>
      </c>
      <c r="N722">
        <v>36.230148315429688</v>
      </c>
      <c r="O722">
        <v>20.208776473999023</v>
      </c>
      <c r="P722">
        <v>1.2613636255264282</v>
      </c>
    </row>
    <row r="723" spans="1:16">
      <c r="A723">
        <v>104437503</v>
      </c>
      <c r="B723" t="s">
        <v>1683</v>
      </c>
      <c r="C723" t="s">
        <v>2344</v>
      </c>
      <c r="D723" t="s">
        <v>2687</v>
      </c>
      <c r="E723">
        <v>16398238</v>
      </c>
      <c r="F723">
        <v>9528323</v>
      </c>
      <c r="G723">
        <v>-6869915</v>
      </c>
      <c r="H723">
        <v>-0.41894227266311646</v>
      </c>
      <c r="I723">
        <v>143</v>
      </c>
      <c r="J723">
        <v>67.161323547363281</v>
      </c>
      <c r="K723">
        <v>-75.838676452636719</v>
      </c>
      <c r="L723">
        <v>-0.53034037351608276</v>
      </c>
      <c r="M723">
        <v>12.349787712097168</v>
      </c>
      <c r="N723">
        <v>24.699575424194336</v>
      </c>
      <c r="O723">
        <v>12.349787712097168</v>
      </c>
      <c r="P723">
        <v>1</v>
      </c>
    </row>
    <row r="724" spans="1:16">
      <c r="A724">
        <v>103029603</v>
      </c>
      <c r="B724" t="s">
        <v>1684</v>
      </c>
      <c r="C724" t="s">
        <v>2345</v>
      </c>
      <c r="D724" t="s">
        <v>2687</v>
      </c>
      <c r="E724">
        <v>55738460</v>
      </c>
      <c r="F724">
        <v>36114072</v>
      </c>
      <c r="G724">
        <v>-19624388</v>
      </c>
      <c r="H724">
        <v>-0.352079838514328</v>
      </c>
      <c r="I724">
        <v>335</v>
      </c>
      <c r="J724">
        <v>133.25434875488281</v>
      </c>
      <c r="K724">
        <v>-201.74565124511719</v>
      </c>
      <c r="L724">
        <v>-0.60222584009170532</v>
      </c>
      <c r="M724">
        <v>14.460142135620117</v>
      </c>
      <c r="N724">
        <v>36.883842468261719</v>
      </c>
      <c r="O724">
        <v>22.423700332641602</v>
      </c>
      <c r="P724">
        <v>1.5507247447967529</v>
      </c>
    </row>
    <row r="725" spans="1:16">
      <c r="A725">
        <v>126513020</v>
      </c>
      <c r="B725" t="s">
        <v>1685</v>
      </c>
      <c r="C725" t="s">
        <v>2346</v>
      </c>
      <c r="D725" t="s">
        <v>2688</v>
      </c>
      <c r="E725">
        <v>15374237</v>
      </c>
      <c r="F725">
        <v>10961289</v>
      </c>
      <c r="G725">
        <v>-4412948</v>
      </c>
      <c r="H725">
        <v>-0.2870352566242218</v>
      </c>
      <c r="I725">
        <v>108</v>
      </c>
      <c r="J725">
        <v>51.901718139648438</v>
      </c>
      <c r="K725">
        <v>-56.098281860351563</v>
      </c>
      <c r="L725">
        <v>-0.519428551197052</v>
      </c>
      <c r="M725">
        <v>20.723489761352539</v>
      </c>
      <c r="N725">
        <v>53.444789886474609</v>
      </c>
      <c r="O725">
        <v>32.721298217773438</v>
      </c>
      <c r="P725">
        <v>1.5789474248886108</v>
      </c>
    </row>
    <row r="726" spans="1:16">
      <c r="A726">
        <v>115508003</v>
      </c>
      <c r="B726" t="s">
        <v>1686</v>
      </c>
      <c r="C726" t="s">
        <v>2347</v>
      </c>
      <c r="D726" t="s">
        <v>2689</v>
      </c>
      <c r="E726">
        <v>41659196</v>
      </c>
      <c r="F726">
        <v>29682982</v>
      </c>
      <c r="G726">
        <v>-11976214</v>
      </c>
      <c r="H726">
        <v>-0.2874806821346283</v>
      </c>
      <c r="I726">
        <v>298.5</v>
      </c>
      <c r="J726">
        <v>172.18223571777344</v>
      </c>
      <c r="K726">
        <v>-126.31776428222656</v>
      </c>
      <c r="L726">
        <v>-0.42317509651184082</v>
      </c>
      <c r="M726">
        <v>14.968962669372559</v>
      </c>
      <c r="N726">
        <v>25.210884094238281</v>
      </c>
      <c r="O726">
        <v>10.241921424865723</v>
      </c>
      <c r="P726">
        <v>0.68421047925949097</v>
      </c>
    </row>
    <row r="727" spans="1:16">
      <c r="A727">
        <v>126510006</v>
      </c>
      <c r="B727" t="s">
        <v>1687</v>
      </c>
      <c r="C727" t="s">
        <v>2348</v>
      </c>
      <c r="D727" t="s">
        <v>2690</v>
      </c>
      <c r="E727">
        <v>9362515</v>
      </c>
      <c r="F727">
        <v>7036342</v>
      </c>
      <c r="G727">
        <v>-2326173</v>
      </c>
      <c r="H727">
        <v>-0.24845600128173828</v>
      </c>
      <c r="I727">
        <v>65</v>
      </c>
      <c r="J727">
        <v>40.852569580078125</v>
      </c>
      <c r="K727">
        <v>-24.147430419921875</v>
      </c>
      <c r="L727">
        <v>-0.37149894237518311</v>
      </c>
      <c r="M727">
        <v>16.788795471191406</v>
      </c>
      <c r="N727">
        <v>26.190519332885742</v>
      </c>
      <c r="O727">
        <v>9.4017238616943359</v>
      </c>
      <c r="P727">
        <v>0.55999988317489624</v>
      </c>
    </row>
    <row r="728" spans="1:16">
      <c r="A728">
        <v>115219002</v>
      </c>
      <c r="B728" t="s">
        <v>1688</v>
      </c>
      <c r="C728" t="s">
        <v>2349</v>
      </c>
      <c r="D728" t="s">
        <v>2691</v>
      </c>
      <c r="E728">
        <v>131264464</v>
      </c>
      <c r="F728">
        <v>105649760</v>
      </c>
      <c r="G728">
        <v>-25614704</v>
      </c>
      <c r="H728">
        <v>-0.19513814151287079</v>
      </c>
      <c r="I728">
        <v>931</v>
      </c>
      <c r="J728">
        <v>668.10400390625</v>
      </c>
      <c r="K728">
        <v>-262.89599609375</v>
      </c>
      <c r="L728">
        <v>-0.28238022327423096</v>
      </c>
      <c r="M728">
        <v>15.751381874084473</v>
      </c>
      <c r="N728">
        <v>22.20111083984375</v>
      </c>
      <c r="O728">
        <v>6.4497289657592773</v>
      </c>
      <c r="P728">
        <v>0.40947067737579346</v>
      </c>
    </row>
    <row r="729" spans="1:16">
      <c r="A729">
        <v>118408707</v>
      </c>
      <c r="B729" t="s">
        <v>1689</v>
      </c>
      <c r="C729" t="s">
        <v>2350</v>
      </c>
      <c r="D729" t="s">
        <v>2692</v>
      </c>
      <c r="E729">
        <v>6969204.5</v>
      </c>
      <c r="F729">
        <v>5485426</v>
      </c>
      <c r="G729">
        <v>-1483778.5</v>
      </c>
      <c r="H729">
        <v>-0.21290500462055206</v>
      </c>
      <c r="I729">
        <v>55</v>
      </c>
      <c r="J729">
        <v>37.130523681640625</v>
      </c>
      <c r="K729">
        <v>-17.869476318359375</v>
      </c>
      <c r="L729">
        <v>-0.3248995840549469</v>
      </c>
      <c r="M729">
        <v>19.896551132202148</v>
      </c>
      <c r="N729">
        <v>30.36842155456543</v>
      </c>
      <c r="O729">
        <v>10.471870422363281</v>
      </c>
      <c r="P729">
        <v>0.52631586790084839</v>
      </c>
    </row>
    <row r="730" spans="1:16">
      <c r="A730">
        <v>112678503</v>
      </c>
      <c r="B730" t="s">
        <v>1690</v>
      </c>
      <c r="C730" t="s">
        <v>2351</v>
      </c>
      <c r="D730" t="s">
        <v>2693</v>
      </c>
      <c r="E730">
        <v>98222408</v>
      </c>
      <c r="F730">
        <v>75471280</v>
      </c>
      <c r="G730">
        <v>-22751128</v>
      </c>
      <c r="H730">
        <v>-0.23162868618965149</v>
      </c>
      <c r="I730">
        <v>410</v>
      </c>
      <c r="J730">
        <v>184.15597534179688</v>
      </c>
      <c r="K730">
        <v>-225.84402465820313</v>
      </c>
      <c r="L730">
        <v>-0.55083906650543213</v>
      </c>
      <c r="M730">
        <v>16.252771377563477</v>
      </c>
      <c r="N730">
        <v>35.126956939697266</v>
      </c>
      <c r="O730">
        <v>18.874185562133789</v>
      </c>
      <c r="P730">
        <v>1.1612902879714966</v>
      </c>
    </row>
    <row r="731" spans="1:16">
      <c r="A731">
        <v>101638907</v>
      </c>
      <c r="B731" t="s">
        <v>1691</v>
      </c>
      <c r="C731" t="s">
        <v>2352</v>
      </c>
      <c r="D731" t="s">
        <v>2694</v>
      </c>
      <c r="E731">
        <v>5236310.5</v>
      </c>
      <c r="F731">
        <v>5402393.5</v>
      </c>
      <c r="G731">
        <v>166083</v>
      </c>
      <c r="H731">
        <v>3.1717561185359955E-2</v>
      </c>
      <c r="I731">
        <v>39</v>
      </c>
      <c r="J731">
        <v>39</v>
      </c>
      <c r="K731">
        <v>0</v>
      </c>
      <c r="L731">
        <v>0</v>
      </c>
      <c r="M731">
        <v>32.133335113525391</v>
      </c>
      <c r="N731">
        <v>32.133335113525391</v>
      </c>
      <c r="O731">
        <v>0</v>
      </c>
      <c r="P731">
        <v>0</v>
      </c>
    </row>
    <row r="732" spans="1:16">
      <c r="A732">
        <v>127049303</v>
      </c>
      <c r="B732" t="s">
        <v>1692</v>
      </c>
      <c r="C732" t="s">
        <v>2353</v>
      </c>
      <c r="D732" t="s">
        <v>2695</v>
      </c>
      <c r="E732">
        <v>14355860</v>
      </c>
      <c r="F732">
        <v>8221680</v>
      </c>
      <c r="G732">
        <v>-6134180</v>
      </c>
      <c r="H732">
        <v>-0.42729449272155762</v>
      </c>
      <c r="I732">
        <v>109.5</v>
      </c>
      <c r="J732">
        <v>42.48828125</v>
      </c>
      <c r="K732">
        <v>-67.01171875</v>
      </c>
      <c r="L732">
        <v>-0.61197918653488159</v>
      </c>
      <c r="M732">
        <v>13.627092361450195</v>
      </c>
      <c r="N732">
        <v>31.994043350219727</v>
      </c>
      <c r="O732">
        <v>18.366950988769531</v>
      </c>
      <c r="P732">
        <v>1.3478261232376099</v>
      </c>
    </row>
    <row r="733" spans="1:16">
      <c r="A733">
        <v>123469007</v>
      </c>
      <c r="B733" t="s">
        <v>1693</v>
      </c>
      <c r="C733" t="s">
        <v>2354</v>
      </c>
      <c r="D733" t="s">
        <v>2696</v>
      </c>
      <c r="E733">
        <v>6685626.5</v>
      </c>
      <c r="F733">
        <v>5471180.5</v>
      </c>
      <c r="G733">
        <v>-1214446</v>
      </c>
      <c r="H733">
        <v>-0.18165029585361481</v>
      </c>
      <c r="I733">
        <v>43</v>
      </c>
      <c r="J733">
        <v>31.215114593505859</v>
      </c>
      <c r="K733">
        <v>-11.784885406494141</v>
      </c>
      <c r="L733">
        <v>-0.27406710386276245</v>
      </c>
      <c r="M733">
        <v>22.653846740722656</v>
      </c>
      <c r="N733">
        <v>31</v>
      </c>
      <c r="O733">
        <v>8.3461532592773438</v>
      </c>
      <c r="P733">
        <v>0.36842101812362671</v>
      </c>
    </row>
    <row r="734" spans="1:16">
      <c r="A734">
        <v>119648903</v>
      </c>
      <c r="B734" t="s">
        <v>1694</v>
      </c>
      <c r="C734" t="s">
        <v>2355</v>
      </c>
      <c r="D734" t="s">
        <v>2697</v>
      </c>
      <c r="E734">
        <v>45783636</v>
      </c>
      <c r="F734">
        <v>21645768</v>
      </c>
      <c r="G734">
        <v>-24137868</v>
      </c>
      <c r="H734">
        <v>-0.52721607685089111</v>
      </c>
      <c r="I734">
        <v>292.5</v>
      </c>
      <c r="J734">
        <v>72.927566528320313</v>
      </c>
      <c r="K734">
        <v>-219.57243347167969</v>
      </c>
      <c r="L734">
        <v>-0.75067496299743652</v>
      </c>
      <c r="M734">
        <v>12.91229248046875</v>
      </c>
      <c r="N734">
        <v>52.725193023681641</v>
      </c>
      <c r="O734">
        <v>39.812900543212891</v>
      </c>
      <c r="P734">
        <v>3.0833332538604736</v>
      </c>
    </row>
    <row r="735" spans="1:16">
      <c r="A735">
        <v>103028425</v>
      </c>
      <c r="B735" t="s">
        <v>1695</v>
      </c>
      <c r="C735" t="s">
        <v>2356</v>
      </c>
      <c r="D735" t="s">
        <v>2698</v>
      </c>
      <c r="E735">
        <v>4352272.5</v>
      </c>
      <c r="F735">
        <v>2963866.5</v>
      </c>
      <c r="G735">
        <v>-1388406</v>
      </c>
      <c r="H735">
        <v>-0.31900712847709656</v>
      </c>
      <c r="I735">
        <v>43.5</v>
      </c>
      <c r="J735">
        <v>17.511451721191406</v>
      </c>
      <c r="K735">
        <v>-25.988548278808594</v>
      </c>
      <c r="L735">
        <v>-0.59743791818618774</v>
      </c>
      <c r="M735">
        <v>6.140444278717041</v>
      </c>
      <c r="N735">
        <v>18.421333312988281</v>
      </c>
      <c r="O735">
        <v>12.280889511108398</v>
      </c>
      <c r="P735">
        <v>2</v>
      </c>
    </row>
    <row r="736" spans="1:16">
      <c r="A736">
        <v>108118503</v>
      </c>
      <c r="B736" t="s">
        <v>1696</v>
      </c>
      <c r="C736" t="s">
        <v>2357</v>
      </c>
      <c r="D736" t="s">
        <v>2699</v>
      </c>
      <c r="E736">
        <v>22576302</v>
      </c>
      <c r="F736">
        <v>17416400</v>
      </c>
      <c r="G736">
        <v>-5159902</v>
      </c>
      <c r="H736">
        <v>-0.22855390608310699</v>
      </c>
      <c r="I736">
        <v>161</v>
      </c>
      <c r="J736">
        <v>105.86605072021484</v>
      </c>
      <c r="K736">
        <v>-55.133949279785156</v>
      </c>
      <c r="L736">
        <v>-0.34244689345359802</v>
      </c>
      <c r="M736">
        <v>16.071510314941406</v>
      </c>
      <c r="N736">
        <v>24.107265472412109</v>
      </c>
      <c r="O736">
        <v>8.0357551574707031</v>
      </c>
      <c r="P736">
        <v>0.5</v>
      </c>
    </row>
    <row r="737" spans="1:16">
      <c r="A737">
        <v>107000000</v>
      </c>
      <c r="B737" t="s">
        <v>1697</v>
      </c>
      <c r="C737" t="s">
        <v>2358</v>
      </c>
      <c r="D737" t="s">
        <v>2700</v>
      </c>
      <c r="E737">
        <v>34981760</v>
      </c>
      <c r="F737">
        <v>26066896</v>
      </c>
      <c r="G737">
        <v>-8914864</v>
      </c>
      <c r="H737">
        <v>-0.25484320521354675</v>
      </c>
      <c r="I737">
        <v>287.5</v>
      </c>
      <c r="J737">
        <v>173.4609375</v>
      </c>
      <c r="K737">
        <v>-114.0390625</v>
      </c>
      <c r="L737">
        <v>-0.39665761590003967</v>
      </c>
      <c r="M737">
        <v>1.25</v>
      </c>
      <c r="N737">
        <v>1.7241379022598267</v>
      </c>
      <c r="O737">
        <v>0.47413790225982666</v>
      </c>
      <c r="P737">
        <v>0.37931030988693237</v>
      </c>
    </row>
    <row r="738" spans="1:16">
      <c r="A738">
        <v>121397803</v>
      </c>
      <c r="B738" t="s">
        <v>1698</v>
      </c>
      <c r="C738" t="s">
        <v>2359</v>
      </c>
      <c r="D738" t="s">
        <v>2701</v>
      </c>
      <c r="E738">
        <v>72679096</v>
      </c>
      <c r="F738">
        <v>51450600</v>
      </c>
      <c r="G738">
        <v>-21228496</v>
      </c>
      <c r="H738">
        <v>-0.29208531975746155</v>
      </c>
      <c r="I738">
        <v>602</v>
      </c>
      <c r="J738">
        <v>351.11917114257813</v>
      </c>
      <c r="K738">
        <v>-250.88082885742188</v>
      </c>
      <c r="L738">
        <v>-0.41674557328224182</v>
      </c>
      <c r="M738">
        <v>17.591136932373047</v>
      </c>
      <c r="N738">
        <v>33.171855926513672</v>
      </c>
      <c r="O738">
        <v>15.580718994140625</v>
      </c>
      <c r="P738">
        <v>0.88571417331695557</v>
      </c>
    </row>
    <row r="739" spans="1:16">
      <c r="A739">
        <v>125230002</v>
      </c>
      <c r="B739" t="s">
        <v>1699</v>
      </c>
      <c r="C739" t="s">
        <v>2360</v>
      </c>
      <c r="D739" t="s">
        <v>2702</v>
      </c>
      <c r="E739">
        <v>5902900.5</v>
      </c>
      <c r="F739">
        <v>4347199.5</v>
      </c>
      <c r="G739">
        <v>-1555701</v>
      </c>
      <c r="H739">
        <v>-0.2635485827922821</v>
      </c>
      <c r="I739">
        <v>54</v>
      </c>
      <c r="J739">
        <v>30.795841217041016</v>
      </c>
      <c r="K739">
        <v>-23.204158782958984</v>
      </c>
      <c r="L739">
        <v>-0.4297066330909729</v>
      </c>
      <c r="M739">
        <v>14.32164478302002</v>
      </c>
      <c r="N739">
        <v>24.665056228637695</v>
      </c>
      <c r="O739">
        <v>10.343411445617676</v>
      </c>
      <c r="P739">
        <v>0.72222232818603516</v>
      </c>
    </row>
    <row r="740" spans="1:16">
      <c r="A740">
        <v>118408607</v>
      </c>
      <c r="B740" t="s">
        <v>1700</v>
      </c>
      <c r="C740" t="s">
        <v>2361</v>
      </c>
      <c r="D740" t="s">
        <v>2703</v>
      </c>
      <c r="E740">
        <v>10537696</v>
      </c>
      <c r="F740">
        <v>8474675</v>
      </c>
      <c r="G740">
        <v>-2063021</v>
      </c>
      <c r="H740">
        <v>-0.1957753449678421</v>
      </c>
      <c r="I740">
        <v>85</v>
      </c>
      <c r="J740">
        <v>61.700576782226563</v>
      </c>
      <c r="K740">
        <v>-23.299423217773438</v>
      </c>
      <c r="L740">
        <v>-0.27411085367202759</v>
      </c>
      <c r="M740">
        <v>23.513513565063477</v>
      </c>
      <c r="N740">
        <v>33.461540222167969</v>
      </c>
      <c r="O740">
        <v>9.9480266571044922</v>
      </c>
      <c r="P740">
        <v>0.42307698726654053</v>
      </c>
    </row>
    <row r="741" spans="1:16">
      <c r="A741">
        <v>118408852</v>
      </c>
      <c r="B741" t="s">
        <v>1701</v>
      </c>
      <c r="C741" t="s">
        <v>2361</v>
      </c>
      <c r="D741" t="s">
        <v>2704</v>
      </c>
      <c r="E741">
        <v>125343736</v>
      </c>
      <c r="F741">
        <v>92439776</v>
      </c>
      <c r="G741">
        <v>-32903960</v>
      </c>
      <c r="H741">
        <v>-0.2625097930431366</v>
      </c>
      <c r="I741">
        <v>780</v>
      </c>
      <c r="J741">
        <v>501.61224365234375</v>
      </c>
      <c r="K741">
        <v>-278.38775634765625</v>
      </c>
      <c r="L741">
        <v>-0.35690736770629883</v>
      </c>
      <c r="M741">
        <v>17.710224151611328</v>
      </c>
      <c r="N741">
        <v>28.161134719848633</v>
      </c>
      <c r="O741">
        <v>10.450910568237305</v>
      </c>
      <c r="P741">
        <v>0.59010607004165649</v>
      </c>
    </row>
    <row r="742" spans="1:16">
      <c r="A742">
        <v>103029803</v>
      </c>
      <c r="B742" t="s">
        <v>1702</v>
      </c>
      <c r="C742" t="s">
        <v>2362</v>
      </c>
      <c r="D742" t="s">
        <v>2704</v>
      </c>
      <c r="E742">
        <v>31761258</v>
      </c>
      <c r="F742">
        <v>16391872</v>
      </c>
      <c r="G742">
        <v>-15369386</v>
      </c>
      <c r="H742">
        <v>-0.48390355706214905</v>
      </c>
      <c r="I742">
        <v>110.5</v>
      </c>
      <c r="J742">
        <v>36.554416656494141</v>
      </c>
      <c r="K742">
        <v>-73.945587158203125</v>
      </c>
      <c r="L742">
        <v>-0.66919082403182983</v>
      </c>
      <c r="M742">
        <v>19.718534469604492</v>
      </c>
      <c r="N742">
        <v>67.275001525878906</v>
      </c>
      <c r="O742">
        <v>47.556465148925781</v>
      </c>
      <c r="P742">
        <v>2.4117648601531982</v>
      </c>
    </row>
    <row r="743" spans="1:16">
      <c r="A743">
        <v>125239652</v>
      </c>
      <c r="B743" t="s">
        <v>1703</v>
      </c>
      <c r="C743" t="s">
        <v>2363</v>
      </c>
      <c r="D743" t="s">
        <v>2704</v>
      </c>
      <c r="E743">
        <v>104508248</v>
      </c>
      <c r="F743">
        <v>62768968</v>
      </c>
      <c r="G743">
        <v>-41739280</v>
      </c>
      <c r="H743">
        <v>-0.3993874192237854</v>
      </c>
      <c r="I743">
        <v>530.5</v>
      </c>
      <c r="J743">
        <v>215.33843994140625</v>
      </c>
      <c r="K743">
        <v>-315.16156005859375</v>
      </c>
      <c r="L743">
        <v>-0.59408402442932129</v>
      </c>
      <c r="M743">
        <v>17.866863250732422</v>
      </c>
      <c r="N743">
        <v>47.251205444335938</v>
      </c>
      <c r="O743">
        <v>29.384342193603516</v>
      </c>
      <c r="P743">
        <v>1.6446279287338257</v>
      </c>
    </row>
    <row r="744" spans="1:16">
      <c r="A744">
        <v>129548803</v>
      </c>
      <c r="B744" t="s">
        <v>1704</v>
      </c>
      <c r="C744" t="s">
        <v>2364</v>
      </c>
      <c r="D744" t="s">
        <v>2704</v>
      </c>
      <c r="E744">
        <v>16600503</v>
      </c>
      <c r="F744">
        <v>12177574</v>
      </c>
      <c r="G744">
        <v>-4422929</v>
      </c>
      <c r="H744">
        <v>-0.26643344759941101</v>
      </c>
      <c r="I744">
        <v>137.5</v>
      </c>
      <c r="J744">
        <v>85.176841735839844</v>
      </c>
      <c r="K744">
        <v>-52.323158264160156</v>
      </c>
      <c r="L744">
        <v>-0.38053205609321594</v>
      </c>
      <c r="M744">
        <v>11.164958000183105</v>
      </c>
      <c r="N744">
        <v>18.287431716918945</v>
      </c>
      <c r="O744">
        <v>7.1224737167358398</v>
      </c>
      <c r="P744">
        <v>0.63793110847473145</v>
      </c>
    </row>
    <row r="745" spans="1:16">
      <c r="A745">
        <v>108079004</v>
      </c>
      <c r="B745" t="s">
        <v>1705</v>
      </c>
      <c r="C745" t="s">
        <v>2365</v>
      </c>
      <c r="D745" t="s">
        <v>2704</v>
      </c>
      <c r="E745">
        <v>7730209.5</v>
      </c>
      <c r="F745">
        <v>5449667</v>
      </c>
      <c r="G745">
        <v>-2280542.5</v>
      </c>
      <c r="H745">
        <v>-0.29501691460609436</v>
      </c>
      <c r="I745">
        <v>55</v>
      </c>
      <c r="J745">
        <v>30.711099624633789</v>
      </c>
      <c r="K745">
        <v>-24.288900375366211</v>
      </c>
      <c r="L745">
        <v>-0.44161635637283325</v>
      </c>
      <c r="M745">
        <v>15.309969902038574</v>
      </c>
      <c r="N745">
        <v>29.719352722167969</v>
      </c>
      <c r="O745">
        <v>14.409382820129395</v>
      </c>
      <c r="P745">
        <v>0.94117641448974609</v>
      </c>
    </row>
    <row r="746" spans="1:16">
      <c r="A746">
        <v>117417202</v>
      </c>
      <c r="B746" t="s">
        <v>1706</v>
      </c>
      <c r="C746" t="s">
        <v>2366</v>
      </c>
      <c r="D746" t="s">
        <v>2704</v>
      </c>
      <c r="E746">
        <v>92198608</v>
      </c>
      <c r="F746">
        <v>67424280</v>
      </c>
      <c r="G746">
        <v>-24774328</v>
      </c>
      <c r="H746">
        <v>-0.26870608329772949</v>
      </c>
      <c r="I746">
        <v>717</v>
      </c>
      <c r="J746">
        <v>441.4300537109375</v>
      </c>
      <c r="K746">
        <v>-275.5699462890625</v>
      </c>
      <c r="L746">
        <v>-0.38433745503425598</v>
      </c>
      <c r="M746">
        <v>14.844674110412598</v>
      </c>
      <c r="N746">
        <v>25.184247970581055</v>
      </c>
      <c r="O746">
        <v>10.339573860168457</v>
      </c>
      <c r="P746">
        <v>0.69651740789413452</v>
      </c>
    </row>
    <row r="747" spans="1:16">
      <c r="A747">
        <v>104378003</v>
      </c>
      <c r="B747" t="s">
        <v>1707</v>
      </c>
      <c r="C747" t="s">
        <v>2367</v>
      </c>
      <c r="D747" t="s">
        <v>2704</v>
      </c>
      <c r="E747">
        <v>20560700</v>
      </c>
      <c r="F747">
        <v>12901838</v>
      </c>
      <c r="G747">
        <v>-7658862</v>
      </c>
      <c r="H747">
        <v>-0.37250006198883057</v>
      </c>
      <c r="I747">
        <v>153</v>
      </c>
      <c r="J747">
        <v>70.068077087402344</v>
      </c>
      <c r="K747">
        <v>-82.931922912597656</v>
      </c>
      <c r="L747">
        <v>-0.54203873872756958</v>
      </c>
      <c r="M747">
        <v>12.733400344848633</v>
      </c>
      <c r="N747">
        <v>27.752281188964844</v>
      </c>
      <c r="O747">
        <v>15.018880844116211</v>
      </c>
      <c r="P747">
        <v>1.1794871091842651</v>
      </c>
    </row>
    <row r="748" spans="1:16">
      <c r="A748">
        <v>120488603</v>
      </c>
      <c r="B748" t="s">
        <v>1708</v>
      </c>
      <c r="C748" t="s">
        <v>2368</v>
      </c>
      <c r="D748" t="s">
        <v>2704</v>
      </c>
      <c r="E748">
        <v>64939384</v>
      </c>
      <c r="F748">
        <v>49038972</v>
      </c>
      <c r="G748">
        <v>-15900412</v>
      </c>
      <c r="H748">
        <v>-0.24485005438327789</v>
      </c>
      <c r="I748">
        <v>275.5</v>
      </c>
      <c r="J748">
        <v>129.98587036132813</v>
      </c>
      <c r="K748">
        <v>-145.51412963867188</v>
      </c>
      <c r="L748">
        <v>-0.52818197011947632</v>
      </c>
      <c r="M748">
        <v>16.104804992675781</v>
      </c>
      <c r="N748">
        <v>37.493999481201172</v>
      </c>
      <c r="O748">
        <v>21.389194488525391</v>
      </c>
      <c r="P748">
        <v>1.328125</v>
      </c>
    </row>
    <row r="749" spans="1:16">
      <c r="A749">
        <v>114069103</v>
      </c>
      <c r="B749" t="s">
        <v>1709</v>
      </c>
      <c r="C749" t="s">
        <v>2369</v>
      </c>
      <c r="D749" t="s">
        <v>2704</v>
      </c>
      <c r="E749">
        <v>108321072</v>
      </c>
      <c r="F749">
        <v>73037208</v>
      </c>
      <c r="G749">
        <v>-35283864</v>
      </c>
      <c r="H749">
        <v>-0.32573407888412476</v>
      </c>
      <c r="I749">
        <v>1023.5</v>
      </c>
      <c r="J749">
        <v>560.54595947265625</v>
      </c>
      <c r="K749">
        <v>-462.95404052734375</v>
      </c>
      <c r="L749">
        <v>-0.45232442021369934</v>
      </c>
      <c r="M749">
        <v>14.542353630065918</v>
      </c>
      <c r="N749">
        <v>27.617715835571289</v>
      </c>
      <c r="O749">
        <v>13.075362205505371</v>
      </c>
      <c r="P749">
        <v>0.89912283420562744</v>
      </c>
    </row>
    <row r="750" spans="1:16">
      <c r="A750">
        <v>108569103</v>
      </c>
      <c r="B750" t="s">
        <v>1710</v>
      </c>
      <c r="C750" t="s">
        <v>2370</v>
      </c>
      <c r="D750" t="s">
        <v>2704</v>
      </c>
      <c r="E750">
        <v>18343982</v>
      </c>
      <c r="F750">
        <v>13503596</v>
      </c>
      <c r="G750">
        <v>-4840386</v>
      </c>
      <c r="H750">
        <v>-0.26386779546737671</v>
      </c>
      <c r="I750">
        <v>145.5</v>
      </c>
      <c r="J750">
        <v>89.175376892089844</v>
      </c>
      <c r="K750">
        <v>-56.324623107910156</v>
      </c>
      <c r="L750">
        <v>-0.38711079955101013</v>
      </c>
      <c r="M750">
        <v>16.577573776245117</v>
      </c>
      <c r="N750">
        <v>28.257226943969727</v>
      </c>
      <c r="O750">
        <v>11.679653167724609</v>
      </c>
      <c r="P750">
        <v>0.70454537868499756</v>
      </c>
    </row>
    <row r="751" spans="1:16">
      <c r="A751">
        <v>126510007</v>
      </c>
      <c r="B751" t="s">
        <v>1711</v>
      </c>
      <c r="C751" t="s">
        <v>2371</v>
      </c>
      <c r="D751" t="s">
        <v>2705</v>
      </c>
      <c r="E751">
        <v>16451985</v>
      </c>
      <c r="F751">
        <v>10633294</v>
      </c>
      <c r="G751">
        <v>-5818691</v>
      </c>
      <c r="H751">
        <v>-0.35367715358734131</v>
      </c>
      <c r="I751">
        <v>126.5</v>
      </c>
      <c r="J751">
        <v>53.481964111328125</v>
      </c>
      <c r="K751">
        <v>-73.018035888671875</v>
      </c>
      <c r="L751">
        <v>-0.577217698097229</v>
      </c>
      <c r="M751">
        <v>16.755683898925781</v>
      </c>
      <c r="N751">
        <v>53.059665679931641</v>
      </c>
      <c r="O751">
        <v>36.303981781005859</v>
      </c>
      <c r="P751">
        <v>2.1666667461395264</v>
      </c>
    </row>
    <row r="752" spans="1:16">
      <c r="A752">
        <v>123469303</v>
      </c>
      <c r="B752" t="s">
        <v>1712</v>
      </c>
      <c r="C752" t="s">
        <v>2372</v>
      </c>
      <c r="D752" t="s">
        <v>2706</v>
      </c>
      <c r="E752">
        <v>106620952</v>
      </c>
      <c r="F752">
        <v>59267808</v>
      </c>
      <c r="G752">
        <v>-47353144</v>
      </c>
      <c r="H752">
        <v>-0.44412606954574585</v>
      </c>
      <c r="I752">
        <v>635</v>
      </c>
      <c r="J752">
        <v>279.68710327148438</v>
      </c>
      <c r="K752">
        <v>-355.31289672851563</v>
      </c>
      <c r="L752">
        <v>-0.55954784154891968</v>
      </c>
      <c r="M752">
        <v>13.690849304199219</v>
      </c>
      <c r="N752">
        <v>31.915681838989258</v>
      </c>
      <c r="O752">
        <v>18.224832534790039</v>
      </c>
      <c r="P752">
        <v>1.3311688899993896</v>
      </c>
    </row>
    <row r="753" spans="1:16">
      <c r="A753">
        <v>103029902</v>
      </c>
      <c r="B753" t="s">
        <v>1713</v>
      </c>
      <c r="C753" t="s">
        <v>2373</v>
      </c>
      <c r="D753" t="s">
        <v>2706</v>
      </c>
      <c r="E753">
        <v>100539760</v>
      </c>
      <c r="F753">
        <v>61337848</v>
      </c>
      <c r="G753">
        <v>-39201912</v>
      </c>
      <c r="H753">
        <v>-0.38991451263427734</v>
      </c>
      <c r="I753">
        <v>452</v>
      </c>
      <c r="J753">
        <v>182.00827026367188</v>
      </c>
      <c r="K753">
        <v>-269.99172973632813</v>
      </c>
      <c r="L753">
        <v>-0.59732681512832642</v>
      </c>
      <c r="M753">
        <v>17.109462738037109</v>
      </c>
      <c r="N753">
        <v>47.906494140625</v>
      </c>
      <c r="O753">
        <v>30.797031402587891</v>
      </c>
      <c r="P753">
        <v>1.7999999523162842</v>
      </c>
    </row>
    <row r="754" spans="1:16">
      <c r="A754">
        <v>117089003</v>
      </c>
      <c r="B754" t="s">
        <v>1714</v>
      </c>
      <c r="C754" t="s">
        <v>2374</v>
      </c>
      <c r="D754" t="s">
        <v>2706</v>
      </c>
      <c r="E754">
        <v>24634632</v>
      </c>
      <c r="F754">
        <v>15625973</v>
      </c>
      <c r="G754">
        <v>-9008659</v>
      </c>
      <c r="H754">
        <v>-0.36569082736968994</v>
      </c>
      <c r="I754">
        <v>148.5</v>
      </c>
      <c r="J754">
        <v>67.028953552246094</v>
      </c>
      <c r="K754">
        <v>-81.471046447753906</v>
      </c>
      <c r="L754">
        <v>-0.5486266016960144</v>
      </c>
      <c r="M754">
        <v>17.097354888916016</v>
      </c>
      <c r="N754">
        <v>36.505161285400391</v>
      </c>
      <c r="O754">
        <v>19.407806396484375</v>
      </c>
      <c r="P754">
        <v>1.1351350545883179</v>
      </c>
    </row>
    <row r="755" spans="1:16">
      <c r="A755">
        <v>118409203</v>
      </c>
      <c r="B755" t="s">
        <v>1715</v>
      </c>
      <c r="C755" t="s">
        <v>2375</v>
      </c>
      <c r="D755" t="s">
        <v>2706</v>
      </c>
      <c r="E755">
        <v>36594484</v>
      </c>
      <c r="F755">
        <v>25415032</v>
      </c>
      <c r="G755">
        <v>-11179452</v>
      </c>
      <c r="H755">
        <v>-0.30549556016921997</v>
      </c>
      <c r="I755">
        <v>284</v>
      </c>
      <c r="J755">
        <v>158.36233520507813</v>
      </c>
      <c r="K755">
        <v>-125.63766479492188</v>
      </c>
      <c r="L755">
        <v>-0.44238615036010742</v>
      </c>
      <c r="M755">
        <v>15.840000152587891</v>
      </c>
      <c r="N755">
        <v>28.633846282958984</v>
      </c>
      <c r="O755">
        <v>12.793846130371094</v>
      </c>
      <c r="P755">
        <v>0.80769228935241699</v>
      </c>
    </row>
    <row r="756" spans="1:16">
      <c r="A756">
        <v>118409302</v>
      </c>
      <c r="B756" t="s">
        <v>1716</v>
      </c>
      <c r="C756" t="s">
        <v>2375</v>
      </c>
      <c r="D756" t="s">
        <v>2706</v>
      </c>
      <c r="E756">
        <v>78664672</v>
      </c>
      <c r="F756">
        <v>59786200</v>
      </c>
      <c r="G756">
        <v>-18878472</v>
      </c>
      <c r="H756">
        <v>-0.23998665809631348</v>
      </c>
      <c r="I756">
        <v>549.5</v>
      </c>
      <c r="J756">
        <v>352.91497802734375</v>
      </c>
      <c r="K756">
        <v>-196.58502197265625</v>
      </c>
      <c r="L756">
        <v>-0.35775253176689148</v>
      </c>
      <c r="M756">
        <v>16.205295562744141</v>
      </c>
      <c r="N756">
        <v>25.880100250244141</v>
      </c>
      <c r="O756">
        <v>9.6748046875</v>
      </c>
      <c r="P756">
        <v>0.59701502323150635</v>
      </c>
    </row>
    <row r="757" spans="1:16">
      <c r="A757">
        <v>114069353</v>
      </c>
      <c r="B757" t="s">
        <v>1717</v>
      </c>
      <c r="C757" t="s">
        <v>2376</v>
      </c>
      <c r="D757" t="s">
        <v>2706</v>
      </c>
      <c r="E757">
        <v>38144392</v>
      </c>
      <c r="F757">
        <v>23719888</v>
      </c>
      <c r="G757">
        <v>-14424504</v>
      </c>
      <c r="H757">
        <v>-0.37815529108047485</v>
      </c>
      <c r="I757">
        <v>299</v>
      </c>
      <c r="J757">
        <v>138.81930541992188</v>
      </c>
      <c r="K757">
        <v>-160.18069458007813</v>
      </c>
      <c r="L757">
        <v>-0.53572136163711548</v>
      </c>
      <c r="M757">
        <v>13.236756324768066</v>
      </c>
      <c r="N757">
        <v>29.239402770996094</v>
      </c>
      <c r="O757">
        <v>16.002647399902344</v>
      </c>
      <c r="P757">
        <v>1.2089552879333496</v>
      </c>
    </row>
    <row r="758" spans="1:16">
      <c r="A758">
        <v>189670676</v>
      </c>
      <c r="B758" t="s">
        <v>1718</v>
      </c>
      <c r="C758" t="s">
        <v>2377</v>
      </c>
      <c r="D758" t="s">
        <v>2707</v>
      </c>
      <c r="E758">
        <v>12550311</v>
      </c>
      <c r="F758">
        <v>8651811</v>
      </c>
      <c r="G758">
        <v>-3898500</v>
      </c>
      <c r="H758">
        <v>-0.31062975525856018</v>
      </c>
      <c r="I758">
        <v>120.5</v>
      </c>
      <c r="J758">
        <v>68.086929321289063</v>
      </c>
      <c r="K758">
        <v>-52.413070678710938</v>
      </c>
      <c r="L758">
        <v>-0.43496325612068176</v>
      </c>
      <c r="M758">
        <v>16.495153427124023</v>
      </c>
      <c r="N758">
        <v>26.804624557495117</v>
      </c>
      <c r="O758">
        <v>10.309471130371094</v>
      </c>
      <c r="P758">
        <v>0.625</v>
      </c>
    </row>
    <row r="759" spans="1:16">
      <c r="A759">
        <v>112679002</v>
      </c>
      <c r="B759" t="s">
        <v>1719</v>
      </c>
      <c r="C759" t="s">
        <v>2377</v>
      </c>
      <c r="D759" t="s">
        <v>2708</v>
      </c>
      <c r="E759">
        <v>170083312</v>
      </c>
      <c r="F759">
        <v>111547968</v>
      </c>
      <c r="G759">
        <v>-58535344</v>
      </c>
      <c r="H759">
        <v>-0.3441568911075592</v>
      </c>
      <c r="I759">
        <v>735</v>
      </c>
      <c r="J759">
        <v>350.11038208007813</v>
      </c>
      <c r="K759">
        <v>-384.88961791992188</v>
      </c>
      <c r="L759">
        <v>-0.523659348487854</v>
      </c>
      <c r="M759">
        <v>21.720134735107422</v>
      </c>
      <c r="N759">
        <v>51.399818420410156</v>
      </c>
      <c r="O759">
        <v>29.679683685302734</v>
      </c>
      <c r="P759">
        <v>1.3664594888687134</v>
      </c>
    </row>
    <row r="760" spans="1:16">
      <c r="A760">
        <v>112679107</v>
      </c>
      <c r="B760" t="s">
        <v>1720</v>
      </c>
      <c r="C760" t="s">
        <v>2377</v>
      </c>
      <c r="D760" t="s">
        <v>2709</v>
      </c>
      <c r="E760">
        <v>29135900</v>
      </c>
      <c r="F760">
        <v>19391122</v>
      </c>
      <c r="G760">
        <v>-9744778</v>
      </c>
      <c r="H760">
        <v>-0.33445948362350464</v>
      </c>
      <c r="I760">
        <v>173.5</v>
      </c>
      <c r="J760">
        <v>91.198822021484375</v>
      </c>
      <c r="K760">
        <v>-82.301177978515625</v>
      </c>
      <c r="L760">
        <v>-0.47435837984085083</v>
      </c>
      <c r="M760">
        <v>15.026548385620117</v>
      </c>
      <c r="N760">
        <v>29.275861740112305</v>
      </c>
      <c r="O760">
        <v>14.249313354492188</v>
      </c>
      <c r="P760">
        <v>0.9482758641242981</v>
      </c>
    </row>
    <row r="761" spans="1:16">
      <c r="A761">
        <v>112679403</v>
      </c>
      <c r="B761" t="s">
        <v>1721</v>
      </c>
      <c r="C761" t="s">
        <v>2377</v>
      </c>
      <c r="D761" t="s">
        <v>2710</v>
      </c>
      <c r="E761">
        <v>61543160</v>
      </c>
      <c r="F761">
        <v>38351544</v>
      </c>
      <c r="G761">
        <v>-23191616</v>
      </c>
      <c r="H761">
        <v>-0.37683498859405518</v>
      </c>
      <c r="I761">
        <v>362.5</v>
      </c>
      <c r="J761">
        <v>173.14239501953125</v>
      </c>
      <c r="K761">
        <v>-189.35760498046875</v>
      </c>
      <c r="L761">
        <v>-0.52236580848693848</v>
      </c>
      <c r="M761">
        <v>15.521157264709473</v>
      </c>
      <c r="N761">
        <v>31.955324172973633</v>
      </c>
      <c r="O761">
        <v>16.434165954589844</v>
      </c>
      <c r="P761">
        <v>1.0588235855102539</v>
      </c>
    </row>
    <row r="762" spans="1:16">
      <c r="A762">
        <v>107658903</v>
      </c>
      <c r="B762" t="s">
        <v>1722</v>
      </c>
      <c r="C762" t="s">
        <v>2378</v>
      </c>
      <c r="D762" t="s">
        <v>2710</v>
      </c>
      <c r="E762">
        <v>34121916</v>
      </c>
      <c r="F762">
        <v>22356010</v>
      </c>
      <c r="G762">
        <v>-11765906</v>
      </c>
      <c r="H762">
        <v>-0.34481960535049438</v>
      </c>
      <c r="I762">
        <v>230</v>
      </c>
      <c r="J762">
        <v>110.80612182617188</v>
      </c>
      <c r="K762">
        <v>-119.19387817382813</v>
      </c>
      <c r="L762">
        <v>-0.5182342529296875</v>
      </c>
      <c r="M762">
        <v>14.012467384338379</v>
      </c>
      <c r="N762">
        <v>29.070642471313477</v>
      </c>
      <c r="O762">
        <v>15.058175086975098</v>
      </c>
      <c r="P762">
        <v>1.0746269226074219</v>
      </c>
    </row>
    <row r="763" spans="1:16">
      <c r="A763">
        <v>126513250</v>
      </c>
      <c r="B763" t="s">
        <v>1723</v>
      </c>
      <c r="C763" t="s">
        <v>2379</v>
      </c>
      <c r="D763" t="s">
        <v>2711</v>
      </c>
      <c r="E763">
        <v>5258369</v>
      </c>
      <c r="F763">
        <v>3611275</v>
      </c>
      <c r="G763">
        <v>-1647094</v>
      </c>
      <c r="H763">
        <v>-0.31323286890983582</v>
      </c>
      <c r="I763">
        <v>28</v>
      </c>
      <c r="J763">
        <v>20</v>
      </c>
      <c r="K763">
        <v>-8</v>
      </c>
      <c r="L763">
        <v>-0.28571429848670959</v>
      </c>
      <c r="M763">
        <v>12.908318519592285</v>
      </c>
      <c r="N763">
        <v>18.932199478149414</v>
      </c>
      <c r="O763">
        <v>6.0238809585571289</v>
      </c>
      <c r="P763">
        <v>0.466666579246521</v>
      </c>
    </row>
    <row r="764" spans="1:16">
      <c r="A764">
        <v>110140001</v>
      </c>
      <c r="B764" t="s">
        <v>1724</v>
      </c>
      <c r="C764" t="s">
        <v>2380</v>
      </c>
      <c r="D764" t="s">
        <v>2711</v>
      </c>
      <c r="E764">
        <v>6887165</v>
      </c>
      <c r="F764">
        <v>3841903</v>
      </c>
      <c r="G764">
        <v>-3045262</v>
      </c>
      <c r="H764">
        <v>-0.44216480851173401</v>
      </c>
      <c r="I764">
        <v>65.5</v>
      </c>
      <c r="J764">
        <v>19.596769332885742</v>
      </c>
      <c r="K764">
        <v>-45.903228759765625</v>
      </c>
      <c r="L764">
        <v>-0.70081263780593872</v>
      </c>
      <c r="M764">
        <v>12.144087791442871</v>
      </c>
      <c r="N764">
        <v>58.985572814941406</v>
      </c>
      <c r="O764">
        <v>46.841484069824219</v>
      </c>
      <c r="P764">
        <v>3.8571431636810303</v>
      </c>
    </row>
    <row r="765" spans="1:16">
      <c r="A765">
        <v>103020368</v>
      </c>
      <c r="B765" t="s">
        <v>1725</v>
      </c>
      <c r="C765" t="s">
        <v>2381</v>
      </c>
      <c r="D765" t="s">
        <v>2711</v>
      </c>
      <c r="E765">
        <v>3759615</v>
      </c>
      <c r="F765">
        <v>2388942</v>
      </c>
      <c r="G765">
        <v>-1370673</v>
      </c>
      <c r="H765">
        <v>-0.3645780086517334</v>
      </c>
      <c r="I765">
        <v>41</v>
      </c>
      <c r="J765">
        <v>20.371982574462891</v>
      </c>
      <c r="K765">
        <v>-20.628017425537109</v>
      </c>
      <c r="L765">
        <v>-0.50312238931655884</v>
      </c>
      <c r="M765">
        <v>11.185136795043945</v>
      </c>
      <c r="N765">
        <v>20.506082534790039</v>
      </c>
      <c r="O765">
        <v>9.3209457397460938</v>
      </c>
      <c r="P765">
        <v>0.83333319425582886</v>
      </c>
    </row>
    <row r="766" spans="1:16">
      <c r="A766">
        <v>103025206</v>
      </c>
      <c r="B766" t="s">
        <v>1726</v>
      </c>
      <c r="C766" t="s">
        <v>2381</v>
      </c>
      <c r="D766" t="s">
        <v>2711</v>
      </c>
      <c r="E766">
        <v>6760868</v>
      </c>
      <c r="F766">
        <v>3202744</v>
      </c>
      <c r="G766">
        <v>-3558124</v>
      </c>
      <c r="H766">
        <v>-0.52628213167190552</v>
      </c>
      <c r="I766">
        <v>62</v>
      </c>
      <c r="J766">
        <v>14.020841598510742</v>
      </c>
      <c r="K766">
        <v>-47.979156494140625</v>
      </c>
      <c r="L766">
        <v>-0.77385735511779785</v>
      </c>
      <c r="M766">
        <v>10.903666496276855</v>
      </c>
      <c r="N766">
        <v>81.777496337890625</v>
      </c>
      <c r="O766">
        <v>70.873832702636719</v>
      </c>
      <c r="P766">
        <v>6.5</v>
      </c>
    </row>
    <row r="767" spans="1:16">
      <c r="A767">
        <v>126512870</v>
      </c>
      <c r="B767" t="s">
        <v>1727</v>
      </c>
      <c r="C767" t="s">
        <v>2382</v>
      </c>
      <c r="D767" t="s">
        <v>2711</v>
      </c>
      <c r="E767">
        <v>8680522</v>
      </c>
      <c r="F767">
        <v>7471122</v>
      </c>
      <c r="G767">
        <v>-1209400</v>
      </c>
      <c r="H767">
        <v>-0.13932341337203979</v>
      </c>
      <c r="I767">
        <v>62.5</v>
      </c>
      <c r="J767">
        <v>49.044776916503906</v>
      </c>
      <c r="K767">
        <v>-13.455223083496094</v>
      </c>
      <c r="L767">
        <v>-0.21528357267379761</v>
      </c>
      <c r="M767">
        <v>16.985273361206055</v>
      </c>
      <c r="N767">
        <v>26.691143035888672</v>
      </c>
      <c r="O767">
        <v>9.7058696746826172</v>
      </c>
      <c r="P767">
        <v>0.57142853736877441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2B4D-311C-4D66-9259-9CC4A2222851}">
  <sheetPr>
    <tabColor rgb="FFC00000"/>
  </sheetPr>
  <dimension ref="A1:B2"/>
  <sheetViews>
    <sheetView workbookViewId="0">
      <selection activeCell="K28" sqref="K28"/>
    </sheetView>
  </sheetViews>
  <sheetFormatPr defaultRowHeight="14.5"/>
  <cols>
    <col min="1" max="1" width="7.81640625" bestFit="1" customWidth="1"/>
    <col min="2" max="2" width="9.7265625" bestFit="1" customWidth="1"/>
  </cols>
  <sheetData>
    <row r="1" spans="1:2">
      <c r="A1" s="24" t="s">
        <v>956</v>
      </c>
      <c r="B1" s="24" t="s">
        <v>957</v>
      </c>
    </row>
    <row r="2" spans="1:2">
      <c r="A2">
        <v>1</v>
      </c>
      <c r="B2" s="23">
        <v>44783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ByCounty</vt:lpstr>
      <vt:lpstr>All_LEA</vt:lpstr>
      <vt:lpstr>Source</vt:lpstr>
      <vt:lpstr>CountyMatrix</vt:lpstr>
      <vt:lpstr>key</vt:lpstr>
      <vt:lpstr>All_LocalEducationAgencies</vt:lpstr>
      <vt:lpstr>VersionHistory</vt:lpstr>
      <vt:lpstr>All_LEA!Print_Area</vt:lpstr>
      <vt:lpstr>ByCounty!Print_Area</vt:lpstr>
      <vt:lpstr>All_LEA!Print_Titles</vt:lpstr>
      <vt:lpstr>ByCounty!Print_Titles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Estimating the effect on LEA finances of Doug Mastriano's Proposal For Vouchers and Property Tax Elimination</dc:title>
  <dc:creator>Price, Mark [PA]</dc:creator>
  <cp:keywords>PSEA</cp:keywords>
  <cp:lastModifiedBy>Lilienthal, Christopher [PA]</cp:lastModifiedBy>
  <cp:lastPrinted>2022-08-11T10:01:01Z</cp:lastPrinted>
  <dcterms:created xsi:type="dcterms:W3CDTF">2022-08-10T17:48:18Z</dcterms:created>
  <dcterms:modified xsi:type="dcterms:W3CDTF">2022-08-15T21:49:46Z</dcterms:modified>
</cp:coreProperties>
</file>